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firstSheet="1" activeTab="5"/>
  </bookViews>
  <sheets>
    <sheet name=" Русский язык 6 класс" sheetId="1" r:id="rId1"/>
    <sheet name="Математика 6 класс" sheetId="2" r:id="rId2"/>
    <sheet name="Биология 6 класс" sheetId="3" r:id="rId3"/>
    <sheet name="История 6 класс" sheetId="4" r:id="rId4"/>
    <sheet name="Обществ.6 класс" sheetId="5" r:id="rId5"/>
    <sheet name="География 6 класс" sheetId="6" r:id="rId6"/>
  </sheets>
  <definedNames>
    <definedName name="_xlnm.Print_Titles" localSheetId="2">'Биология 6 класс'!$2:$3</definedName>
    <definedName name="_xlnm.Print_Area" localSheetId="2">'Биология 6 класс'!$A$1:$AA$67</definedName>
    <definedName name="_xlnm.Print_Area" localSheetId="3">'История 6 класс'!$A$1:$AA$54</definedName>
    <definedName name="_xlnm.Print_Area" localSheetId="1">'Математика 6 класс'!$A$1:$AA$58</definedName>
    <definedName name="_xlnm.Print_Area" localSheetId="4">'Обществ.6 класс'!$A$1:$AA$59</definedName>
  </definedNames>
  <calcPr fullCalcOnLoad="1"/>
</workbook>
</file>

<file path=xl/sharedStrings.xml><?xml version="1.0" encoding="utf-8"?>
<sst xmlns="http://schemas.openxmlformats.org/spreadsheetml/2006/main" count="1223" uniqueCount="246">
  <si>
    <t>7(2)</t>
  </si>
  <si>
    <t>7(1)</t>
  </si>
  <si>
    <t>Россия</t>
  </si>
  <si>
    <t>Ленинградская область</t>
  </si>
  <si>
    <t>Район</t>
  </si>
  <si>
    <t>Макс.
балл за  задание</t>
  </si>
  <si>
    <t>Проверяемый элемент содержания/ требования к уровню подготовки выпускников</t>
  </si>
  <si>
    <t>Х</t>
  </si>
  <si>
    <t>х</t>
  </si>
  <si>
    <t>Ленинградская  область</t>
  </si>
  <si>
    <t>Сланцевский  район</t>
  </si>
  <si>
    <t>МОУ "Сланцевская СОШ №1"</t>
  </si>
  <si>
    <t>Результаты 2017</t>
  </si>
  <si>
    <t>МОУ "Выскатская ООШ"</t>
  </si>
  <si>
    <t>МОУ "Новосельская ООШ"</t>
  </si>
  <si>
    <t>МОУ "Загривская СОШ"</t>
  </si>
  <si>
    <t xml:space="preserve"> МОУ "Старопольская СОШ"</t>
  </si>
  <si>
    <t>МОУ "Сланцевская СОШ №6"</t>
  </si>
  <si>
    <t>МОУ "Сланцевская СОШ №2"</t>
  </si>
  <si>
    <t>Доля участников, отметка  за  ВПР   которых  выше  отметки в  журнале</t>
  </si>
  <si>
    <t>чел.</t>
  </si>
  <si>
    <t>Доля  участников, отметка  за ВПР  которых   соответсвует отметке  в журнале</t>
  </si>
  <si>
    <t>Доля  участников,  отметка   которых за  ВПР  ниже  отметки  в журнале</t>
  </si>
  <si>
    <t>Доля от  участников</t>
  </si>
  <si>
    <t>Доля  от  общего  количества обучающихся</t>
  </si>
  <si>
    <t>Количетсов  участников  ВПР</t>
  </si>
  <si>
    <t>количество  обучающихся ОО в  данной  параллели  изучающих  данный  предмет</t>
  </si>
  <si>
    <t>Результаты  2018</t>
  </si>
  <si>
    <t>Соответсвие  отметки за  ВПР   отметке в журнале  за  последний  триместр, четверть</t>
  </si>
  <si>
    <t>Средняя отметка</t>
  </si>
  <si>
    <t>Средний балл</t>
  </si>
  <si>
    <t xml:space="preserve">качество </t>
  </si>
  <si>
    <t>Успеваемость</t>
  </si>
  <si>
    <t>Высокий  результат=90 и  более  процентов  выполнения  от максимальной  суммы  баллов</t>
  </si>
  <si>
    <t>Пограничный результат= ниже  значения минимальный  балл+5% баллов от максимальной суммы  баллов</t>
  </si>
  <si>
    <t>"5"</t>
  </si>
  <si>
    <t>"4"</t>
  </si>
  <si>
    <t>"3"</t>
  </si>
  <si>
    <t>"2"</t>
  </si>
  <si>
    <t>Участие в  ВПР</t>
  </si>
  <si>
    <r>
      <t xml:space="preserve">№  задания
</t>
    </r>
    <r>
      <rPr>
        <sz val="11"/>
        <color indexed="10"/>
        <rFont val="Calibri"/>
        <family val="2"/>
      </rPr>
      <t>уровень
сложности</t>
    </r>
  </si>
  <si>
    <t>4  П</t>
  </si>
  <si>
    <t>МОУ "Старопольская СОШ"</t>
  </si>
  <si>
    <t>СОШ №6</t>
  </si>
  <si>
    <t>Наименование  ОО</t>
  </si>
  <si>
    <t>№  задания</t>
  </si>
  <si>
    <t>Уровень</t>
  </si>
  <si>
    <t>1к1</t>
  </si>
  <si>
    <t>1к2</t>
  </si>
  <si>
    <t>1к3</t>
  </si>
  <si>
    <t>2к1</t>
  </si>
  <si>
    <t>2к2</t>
  </si>
  <si>
    <t>2к3</t>
  </si>
  <si>
    <t>2к4</t>
  </si>
  <si>
    <t>3(1)</t>
  </si>
  <si>
    <t>распознавать заданное слово в ряду других на основе сопоставления звукового и буквенного состава, осознават ь и пояснять причину несовпадения букв и звуков в слове.</t>
  </si>
  <si>
    <t>3(2)</t>
  </si>
  <si>
    <t xml:space="preserve">распознавать уровни и единицы языка в предъявленном тексте и видеть взаимосвязь между ними </t>
  </si>
  <si>
    <t>Производить орфоэпический анализ слова, определять место ударного слога. Соблюдать в речевой практике основные орфоэпические, лексическик, грамматические, стилистические, орфографические и пунктуационные нормы русского литературного языка; оценивать собственную и чужую речь с позиции соответствия языковым нормам /осуществлять речевой контроль/</t>
  </si>
  <si>
    <t>8(1)</t>
  </si>
  <si>
    <t>8(2)</t>
  </si>
  <si>
    <t>12(1)</t>
  </si>
  <si>
    <t>12(2)</t>
  </si>
  <si>
    <t>13(1)</t>
  </si>
  <si>
    <t xml:space="preserve">Распознавать стилистическую принадлежность слова и подбирать к слову близкие по значению слова (синонимы).
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
</t>
  </si>
  <si>
    <t>13(2)</t>
  </si>
  <si>
    <t>14(1)</t>
  </si>
  <si>
    <t>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</t>
  </si>
  <si>
    <t>14(2)</t>
  </si>
  <si>
    <t>МОУ "Сланцевская СОШ №3"</t>
  </si>
  <si>
    <t>СОШ №2</t>
  </si>
  <si>
    <t>СОШ№1</t>
  </si>
  <si>
    <t>СОШ №3</t>
  </si>
  <si>
    <t>Загривская СОШ</t>
  </si>
  <si>
    <t>Старопольская СОШ</t>
  </si>
  <si>
    <t>Выскатская ООШ</t>
  </si>
  <si>
    <t>Новосельская ООШ</t>
  </si>
  <si>
    <t>Развитие представлений о числе и числовых системах от натуральных до действительных чисел. Оперировать на базовом уровне понятием обыкновенная дробь, смешанное число</t>
  </si>
  <si>
    <t>Развитие представлений о числе и числовых системах от натуральных до действительных чисел. Решать задачи на нахождение части числа и числа по его части</t>
  </si>
  <si>
    <t>Развитие представлений о числе и числовых системах от натуральных до действительных чисел. Оперировать на базовом уровне понятием десятичная дробь</t>
  </si>
  <si>
    <t>Умение анализировать, извлекать необходимую информацию. Решать несложные логические задачи, находить пересечение, объединение, подмножество в простейших ситуациях</t>
  </si>
  <si>
    <t>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</t>
  </si>
  <si>
    <t>Овладение геометрическим языком, развитие навыков изобразительных умений, навыков геометрических построений. Оперировать на базовом уровне понятиями: фигура, точка, отрезок, прямая, луч, ломанная, угол, многоугольник, треугольник и четырехугольник, прямоугольник и квадрат, окружность и круг, прямоугольный параллелепипед, куб, шар. Изображать изучаемые фигуры от руки и с помощью линейки</t>
  </si>
  <si>
    <t>СОШ №1</t>
  </si>
  <si>
    <t xml:space="preserve">МОУ "Сланцевская СОШ № 3"  </t>
  </si>
  <si>
    <t>3  Б</t>
  </si>
  <si>
    <t>10(1)  П</t>
  </si>
  <si>
    <t>10(2)  П</t>
  </si>
  <si>
    <t>СОШ№6</t>
  </si>
  <si>
    <t>МОУ "Сланцевская СОШ" №1</t>
  </si>
  <si>
    <t>МОУ "Сланцевская СОШ№2"</t>
  </si>
  <si>
    <t xml:space="preserve">МОУ "Сланцевская СОШ № 3" </t>
  </si>
  <si>
    <t>1  Б</t>
  </si>
  <si>
    <t>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</t>
  </si>
  <si>
    <t>2  Б</t>
  </si>
  <si>
    <t>Смысловое чтение. Проводить поиск информации в исторических текстах, материальных исторических памятниках Средневековья</t>
  </si>
  <si>
    <t>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деятельности. Умение объяснять смысл основных хронологических понятий, терминов</t>
  </si>
  <si>
    <t>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t>
  </si>
  <si>
    <t>5  Б</t>
  </si>
  <si>
    <t>6(1)  П</t>
  </si>
  <si>
    <t>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деятельности.</t>
  </si>
  <si>
    <t>6(2)  П</t>
  </si>
  <si>
    <t>Использовать историческую карту как источник информации о территории, об экономических и культурных центрах Руси и других государств в Средние века, о направлениях крупнейших передвижений людей – походов, завоеваний, колонизаций и др.</t>
  </si>
  <si>
    <t>7  В</t>
  </si>
  <si>
    <t>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деятельности. Объяснять причины и следствия ключевых событий отечественной и всеобщей истории Средних веков</t>
  </si>
  <si>
    <t>8  Б</t>
  </si>
  <si>
    <t>Умение объединять предметы и явления в группы по определен¬ным признакам, сравнивать, классифицировать и обобщать факты и явления. Раскрывать характерные, существенные черты ценностей, господствовавших в средневековых обществах, религиозных воззрений, представлений средневекового человека о мире; сопоставлять развитие Руси и других стран в период Средневековья, показывать общие черты и особенности</t>
  </si>
  <si>
    <t>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классификации. Локализовать во времени общие рамки и события Средневековья, этапы становления и развития Российского государства</t>
  </si>
  <si>
    <t>Умение создавать обобщения, классифицировать, самостоятельно выбирать основания и критерии для классификации; сформированность важнейших культурно-исторических ориенти
ров для гражданской, этнонациональной, социальной, культурной самоидентификации личности. Реализация историко-культурологического подхода, формирующего способности к межкультурному диалогу, восприятию и бережному отношению к культурному наследию Родины
культурно-исторических ориенти</t>
  </si>
  <si>
    <t>СОШ№3</t>
  </si>
  <si>
    <t xml:space="preserve"> МОУ "Старопольская СОШ"                  </t>
  </si>
  <si>
    <t>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</t>
  </si>
  <si>
    <t xml:space="preserve">развитие социального кругозора и формирование познавательного интереса к изучению общественных дисциплин
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
</t>
  </si>
  <si>
    <t>МОУ " Сланцевская СОШ №2"</t>
  </si>
  <si>
    <t xml:space="preserve">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
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
Находить, извлекать и осмысливать информацию различного характера, полученную из доступных источников (фотоизображений), систсистематизировать,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
</t>
  </si>
  <si>
    <t>МОУ"СланцевскаяСОШ № 2"</t>
  </si>
  <si>
    <t>МОУ "Сланцевская СОШ № 3"</t>
  </si>
  <si>
    <t>МОУ "НовосельскаяООШ"</t>
  </si>
  <si>
    <t>Результат  2019</t>
  </si>
  <si>
    <r>
      <t>Умение списывать текст с пропусками орфограмм и
пунктограмм, соблюдать в практике письма изученные
орфографиические ипунктуационные нормы.
Cоблюдать в речевой практике основные &lt;…&gt;орфографические и пунктуационные нормы русского
литературного языка /</t>
    </r>
    <r>
      <rPr>
        <i/>
        <sz val="11"/>
        <color indexed="8"/>
        <rFont val="Calibri"/>
        <family val="2"/>
      </rPr>
      <t>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  </r>
    <r>
      <rPr>
        <sz val="11"/>
        <color theme="1"/>
        <rFont val="Calibri"/>
        <family val="2"/>
      </rPr>
      <t xml:space="preserve">
</t>
    </r>
  </si>
  <si>
    <r>
      <t>Проверяемые требования /Блоки  ПООП ООО ( выпускник  научится/</t>
    </r>
    <r>
      <rPr>
        <i/>
        <sz val="11"/>
        <color indexed="8"/>
        <rFont val="Calibri"/>
        <family val="2"/>
      </rPr>
      <t>получит  возможность  научиться</t>
    </r>
    <r>
      <rPr>
        <sz val="11"/>
        <color theme="1"/>
        <rFont val="Calibri"/>
        <family val="2"/>
      </rPr>
      <t>)</t>
    </r>
  </si>
  <si>
    <t>Проводить морфемный и словообразовательный анализы слов; проводить морфологический анализ слова; проводить синтаксический анализ предложения;
Распознавать уровни и единицы языка в предъявленном тексте и видеть взаимосвязь между ними.</t>
  </si>
  <si>
    <r>
      <t xml:space="preserve">Опознавать самостоятельные части речи и их формы, служебные части речи.
</t>
    </r>
    <r>
      <rPr>
        <i/>
        <sz val="11"/>
        <color indexed="8"/>
        <rFont val="Calibri"/>
        <family val="2"/>
      </rPr>
      <t>Распознавать уровни и единицы языка в предъявленном тексте и видеть взаимосвязь между ними</t>
    </r>
  </si>
  <si>
    <r>
      <t xml:space="preserve">Распознавать случаи нарушения грамматических норм русского литературного языка в формах слов различных частей речи и исправлять эти нарушения.
Соблюдать в речевой практике основные орфоэпические,
лексические, грамматические,стилистические, орфографические и пунктуационные нормы русского
литературного языка; оценивать собственную и чужую
речь с позиции соответствия языковым нормам / </t>
    </r>
    <r>
      <rPr>
        <i/>
        <sz val="11"/>
        <color indexed="8"/>
        <rFont val="Calibri"/>
        <family val="2"/>
      </rPr>
      <t>осуществлять речевой самоконтроль</t>
    </r>
  </si>
  <si>
    <r>
      <t>Анализировать различные виды предложений с точки
зрения их структурносмысловой организации и
функциональных особенностей, распознавать
предложения с подлежащим и сказуемым, выраженными
существительными в именительном падеже; опираться на грамматический анализ при объяснении выбора тире и места его постановки в предложении.
Cоблюдать в речевой практике основные &lt;…&gt;рфографические и пунктуационные нормы русского литературного языка
/</t>
    </r>
    <r>
      <rPr>
        <i/>
        <sz val="11"/>
        <color indexed="8"/>
        <rFont val="Calibri"/>
        <family val="2"/>
      </rPr>
      <t>совершенствовать орфографические и пунктуационные умения и навыки на основе знаний о нормах русского литературного языка; соблюдать культуру чтения,говорения, аудирования и письма; осуществлять речевой самоконтроль</t>
    </r>
  </si>
  <si>
    <r>
      <t xml:space="preserve">Анализировать различные виды предложений с точки
зрения их структурносмысловой организации и функциональных особенностей, распознавать предложения с обращением, однородными членами, двумя грамматическими основами; опираться на грамматический
анализ при объяснении расстановки знаков препинания в предложении.
Cоблюдать в речевой практике основные &lt;…&gt;  орфографические и пунктуационные нормы русского
литературного языка </t>
    </r>
    <r>
      <rPr>
        <i/>
        <sz val="11"/>
        <color indexed="8"/>
        <rFont val="Calibri"/>
        <family val="2"/>
      </rPr>
      <t>/совершенствовать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письма; осуществлять речевой самоконтроль</t>
    </r>
  </si>
  <si>
    <r>
      <t xml:space="preserve">Владеть навыками изучающего чтения и информационной переработки прочитанного материала;
адекватно понимать тексты различных функционально-смысловых типов речи и функциональных разновидностей языка;
анализировать текст с точки зрения его основной мысли, адекватно формулировать основную мысль текста в письменной форме
Использовать при работе с текстом разные виды чтения (поисковое, просмотровое, ознакомительное, изучающее, реферативное)/
</t>
    </r>
    <r>
      <rPr>
        <i/>
        <sz val="11"/>
        <color indexed="8"/>
        <rFont val="Calibri"/>
        <family val="2"/>
      </rPr>
      <t>соблюдать культуру чтения, говорения, аудирования и письма</t>
    </r>
    <r>
      <rPr>
        <sz val="11"/>
        <color theme="1"/>
        <rFont val="Calibri"/>
        <family val="2"/>
      </rPr>
      <t xml:space="preserve">
</t>
    </r>
  </si>
  <si>
    <r>
      <t xml:space="preserve">Осуществлять информационную переработку прочитанного текста, передавать его содержание в виде плана в письменной форме.
Использовать при работе с текстом разные виды чтения (поисковое, просмотровое, ознакомительное, изучающее, реферативное).преобразовывать текст в другие виды передачи информации;соблюдать в речевой практике
основные орфоэпические,лексические, грамматические,
стилистические, орфографические и пунктуационные нормы русского литературного языка/
</t>
    </r>
    <r>
      <rPr>
        <i/>
        <sz val="11"/>
        <color indexed="8"/>
        <rFont val="Calibri"/>
        <family val="2"/>
      </rPr>
      <t xml:space="preserve">владеть умениями информационно перерабатывать прочитанные и прослушанные тексты и представлять их в виде тезисов, конспектов, аннотаций, рефератов;
 соблюдать культуру чтения, говорения, аудирования и письма
</t>
    </r>
  </si>
  <si>
    <r>
      <t xml:space="preserve">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
Использовать при работе с текстом разные виды чтения (поисковое, просмотровое, ознакомительное, изучающее, реферативное)
</t>
    </r>
    <r>
      <rPr>
        <i/>
        <sz val="11"/>
        <color indexed="8"/>
        <rFont val="Calibri"/>
        <family val="2"/>
      </rPr>
      <t>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t>
    </r>
    <r>
      <rPr>
        <sz val="11"/>
        <color theme="1"/>
        <rFont val="Calibri"/>
        <family val="2"/>
      </rPr>
      <t xml:space="preserve">
</t>
    </r>
  </si>
  <si>
    <r>
      <t xml:space="preserve">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
Распознавать уровни и единицы языка в предъявленном тексте и видеть взаимосвязь между ними; создавать устные и письменные высказывания &lt;…&gt; определенной функционально-смысловой принадлежности &lt;…&gt;; соблюдать в речевой практике основные орфоэпические, лексические,грамматические, стилистические,
орфографические и пунктуационные нормы русского литературного языка / </t>
    </r>
    <r>
      <rPr>
        <i/>
        <sz val="11"/>
        <color indexed="8"/>
        <rFont val="Calibri"/>
        <family val="2"/>
      </rPr>
      <t>соблюдать культуру чтения,
говорения, аудирования и письма; осуществлять речевой
самоконтроль</t>
    </r>
  </si>
  <si>
    <r>
      <t>использовать синонимические ресурсы русского языка для более точного выражения мысли и усиления выразительности речи; /</t>
    </r>
    <r>
      <rPr>
        <i/>
        <sz val="11"/>
        <color indexed="8"/>
        <rFont val="Calibri"/>
        <family val="2"/>
      </rPr>
      <t>использовать синонимические ресурсы языка для более точного выражения мысли и усиления выразительности речисоблюдать культуру чтения, говорения, аудирования и письма; осуществлять речевой самоконтроль</t>
    </r>
  </si>
  <si>
    <r>
      <t xml:space="preserve">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 создавать устные и письменные высказывания  &lt;…&gt; определенной функционально-смысловой принадлежности &lt;…&gt;
</t>
    </r>
    <r>
      <rPr>
        <i/>
        <sz val="11"/>
        <color indexed="8"/>
        <rFont val="Calibri"/>
        <family val="2"/>
      </rPr>
      <t>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самоконтроль.</t>
    </r>
    <r>
      <rPr>
        <sz val="11"/>
        <color theme="1"/>
        <rFont val="Calibri"/>
        <family val="2"/>
      </rPr>
      <t xml:space="preserve">
</t>
    </r>
  </si>
  <si>
    <t>Результаты 2018</t>
  </si>
  <si>
    <t>1
Б</t>
  </si>
  <si>
    <t>2
Б</t>
  </si>
  <si>
    <t>3
Б</t>
  </si>
  <si>
    <t>4
Б</t>
  </si>
  <si>
    <t>5
Б</t>
  </si>
  <si>
    <t>6
Б</t>
  </si>
  <si>
    <t>Развитие представлений о числе и числовых системах от натуральных до действительных чисел. Оперировать на базовом уровне понятием целое  число</t>
  </si>
  <si>
    <t>7
П</t>
  </si>
  <si>
    <t>8
П</t>
  </si>
  <si>
    <r>
      <t xml:space="preserve">Умение пользоваться оценкой и прикидкой при практических расчетах. </t>
    </r>
    <r>
      <rPr>
        <i/>
        <sz val="10"/>
        <color indexed="8"/>
        <rFont val="&quot;Arial&quot;"/>
        <family val="0"/>
      </rPr>
      <t>Оценивать размеры реальных объектов окружающего мира</t>
    </r>
  </si>
  <si>
    <r>
      <t>Умение извлекать информацию, представленную в таблицах, на диаграммах. Читать информацию, представленную в виде таблицы, диаграммы /</t>
    </r>
    <r>
      <rPr>
        <i/>
        <sz val="10"/>
        <color indexed="8"/>
        <rFont val="&quot;Arial&quot;"/>
        <family val="0"/>
      </rPr>
      <t xml:space="preserve">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t>
    </r>
  </si>
  <si>
    <r>
      <t xml:space="preserve">Овладение символьным языком алгебры. </t>
    </r>
    <r>
      <rPr>
        <i/>
        <sz val="10"/>
        <color indexed="8"/>
        <rFont val="&quot;Arial&quot;"/>
        <family val="0"/>
      </rPr>
      <t>Оперировать понятием модуль числа, геометрическая интерпретация модуля числа</t>
    </r>
  </si>
  <si>
    <r>
      <t xml:space="preserve">Развитие представлений о числе и числовых системах от натуральных до действительных чисел. Сравнивать рациональные числа / </t>
    </r>
    <r>
      <rPr>
        <i/>
        <sz val="10"/>
        <color indexed="8"/>
        <rFont val="&quot;Arial&quot;"/>
        <family val="0"/>
      </rPr>
      <t>упорядочивать числа, записанные в виде обыкновенных дробей, десятичных дробей</t>
    </r>
  </si>
  <si>
    <t>9
П</t>
  </si>
  <si>
    <r>
      <t xml:space="preserve">Овладение навыками письменных вычислений. Использовать свойства чисел и правила действий с рациональными числами при выполнении вычислений / </t>
    </r>
    <r>
      <rPr>
        <i/>
        <sz val="10"/>
        <color indexed="8"/>
        <rFont val="&quot;Arial&quot;"/>
        <family val="0"/>
      </rPr>
      <t>выполнять вычисления, в том числе с использованием приемов рациональных вычислений</t>
    </r>
  </si>
  <si>
    <t>10
П</t>
  </si>
  <si>
    <t>11
П</t>
  </si>
  <si>
    <t>12
П</t>
  </si>
  <si>
    <t>13
В</t>
  </si>
  <si>
    <r>
      <t xml:space="preserve">Умение проводить логические обоснования, доказательства математических утверждений. </t>
    </r>
    <r>
      <rPr>
        <i/>
        <sz val="10"/>
        <color indexed="8"/>
        <rFont val="&quot;Arial&quot;"/>
        <family val="0"/>
      </rPr>
      <t>Решать простые и сложные задачи разных типов, а также задачи повышенной трудности</t>
    </r>
  </si>
  <si>
    <t>Результат 2019</t>
  </si>
  <si>
    <t xml:space="preserve">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деятельности.
 Использовать историческую карту как источник информации о территории, об экономических и культурных центрах Руси и других государств в Средние века, о направлениях крупнейших передвижений людей – походов, завоеваний, колонизаций и др
</t>
  </si>
  <si>
    <t>9  Б</t>
  </si>
  <si>
    <t>1(1)
Б</t>
  </si>
  <si>
    <t>1(2)
Б</t>
  </si>
  <si>
    <t>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
примеры основных видов деятельности человека; различать экономические, социальные, политические,
культурные явления и процессы общественной жизни</t>
  </si>
  <si>
    <t>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
Находить, извлекать и осмысливать информацию различного характера, полученную из доступных
источников (диаграмм),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</si>
  <si>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Приобретение теоретических знаний и опыта применения полученных знаний и умений для определения собственной активной позиции в
общественной жизни, для решения типичных задач в
области социальных отношений, адекватных возрасту
обучающихся, межличностных отношений, включая
отношения между людьми различных национальностей
и вероисповеданий, возрастов и социальных групп;
развитие социального кругозора и формирование
познавательного интереса к изучению общественных
дисциплин.
Использовать знания о биологическом и социальном в человеке для характеристики его природы; характеризовать и иллюстрировать конкретными
примерами группы потребностей человека;
приводить примеры основных видов деятельности человека; различать экономические, социальные,
политические, культурные явления и процессы общественной жизни.</t>
  </si>
  <si>
    <t>Понимание основных принципов жизни общества,
основ современных научных теорий общественного
развития; формирование основ правосознания для
соотнесения собственного поведения и поступков
других людей с нравственными ценностями и нормами
поведения, установленными законодательством
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
развитие социального кругозора и формирование
познавательного интереса к изучению общественных
дисциплин.
 Использовать знания о биологическом и социальном в человеке для характеристики его  природы; характеризовать и иллюстрировать конкретными
примерами группы потребностей человека; приводить примеры основных видов деятельности человека;
различать экономические, социальные, политические, культурные явления и процессы общественной жизни;
– Наблюдать и характеризовать явления и события,
происходящие в различных сферах общественной жизни</t>
  </si>
  <si>
    <t>Формирование у обучающихся личностных представлений об основах российской гражданской
идентичности, патриотизма, гражданственности,
социальной ответственности, правового самосознания,
толерантности, приверженности ценностям, закрепленным в КонституцииРоссийской Федерации
Характеризовать государственное устройство Российской
Федерации, называть органы государственной власти страны; раскрывать достижения российского народа;
осознавать значение патриотической позиции в укреплении нашего государства</t>
  </si>
  <si>
    <t>1(1)</t>
  </si>
  <si>
    <t>1(2)</t>
  </si>
  <si>
    <t>2(1)</t>
  </si>
  <si>
    <t>2(2)</t>
  </si>
  <si>
    <t>2(3)</t>
  </si>
  <si>
    <t>2(4)</t>
  </si>
  <si>
    <t>3</t>
  </si>
  <si>
    <t>4(1)</t>
  </si>
  <si>
    <t>4(2)</t>
  </si>
  <si>
    <t>4(3)</t>
  </si>
  <si>
    <t>5(1)</t>
  </si>
  <si>
    <t>5(2)</t>
  </si>
  <si>
    <t>5(3)</t>
  </si>
  <si>
    <t>6</t>
  </si>
  <si>
    <t>8(3)</t>
  </si>
  <si>
    <t>9(1)</t>
  </si>
  <si>
    <t>9(2)</t>
  </si>
  <si>
    <t>10(1)</t>
  </si>
  <si>
    <t>10(2)</t>
  </si>
  <si>
    <t>10(3)</t>
  </si>
  <si>
    <t>Умение создавать, применять и преобразовывать знаки и символы, модели и схемы для решения учебных и познавательных задач; формирование первоначальных систематизированных представлений о биологических объектах, процессах, явлениях, закономерностях, о взаимосвязи живого и неживого в биосфере, овладение понятийным аппаратом биологии.  Выделять существенные признаки биологических объектов (клеток и организмов растений, животных) и процессов, характерных для живых организмов</t>
  </si>
  <si>
    <t>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</t>
  </si>
  <si>
    <t xml:space="preserve">Смысловое чтение;
формирование первоначальных систематизированных представлений о биологических объектах, процессах, явлениях, закономерностях, о взаимосвязи живого и неживого в биосфере, овладение понятийным аппаратом биологии.  Выделять существенные признаки биологических объектов (клеток и организмов растений, животных) и процессов, характерных для живых организмов
</t>
  </si>
  <si>
    <t xml:space="preserve">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
приобретение опыта использования методов биологической науки и проведения несложных биологических экспериментов для изучения живых организмов.  Использовать методы биологической науки: наблюдать и описывать биологические объекты и процессы
</t>
  </si>
  <si>
    <t>Умение создавать, применять и преобразовывать знаки и символы, модели и схемы для решения учебных и познавательных задач; формирование первоначальных систематизированных представлений о биологических объектах, процессах, явлениях, закономерностях, овладение понятийным аппаратом биологии.  Выделять существенные признаки биологических объектов (клеток и организмов растений, животных) и процессов, характерных для живых организмов</t>
  </si>
  <si>
    <t>Умение создавать, применять и преобразовывать знаки и символы, модели и схемы для решения учебных и познавательных задач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</t>
  </si>
  <si>
    <t xml:space="preserve">Умение создавать, применять и преобразовывать знаки и символы, модели и схемы для решения учебных и познавательных задач;
приобретение опыта использования методов биологической науки и проведения несложных биологических экспериментов для изучения живых организмов
формирование первоначальных систематизированных представлений о биологических объектах, процессах, явлениях, закономерностях
</t>
  </si>
  <si>
    <t xml:space="preserve">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
</t>
  </si>
  <si>
    <t xml:space="preserve">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
Описывать и использовать приемы выращивания и размножения культурных растений, ухода за ними
</t>
  </si>
  <si>
    <t xml:space="preserve">Умение создавать, применять и преобразовывать знаки и символы, модели и схемы для решения учебных и познавательных задач;
Формирование системы научных знаний о живой природе, закономерностях ее развития, исторически быстром сокращении биологического разнообразия в биосфере в результате деятельности человека, для развития современных естественнонаучных представлений о картине мира
</t>
  </si>
  <si>
    <t>2</t>
  </si>
  <si>
    <t>1</t>
  </si>
  <si>
    <t xml:space="preserve">Умение определять понятия, устанавливать аналогии.
Сформированность представлений о географии, ее роли в освоении планеты человеком.
Сформированность представлений об основных этапах географического освоения Земли, открытиях великих путешественников.
Сформированность представлений о географических объектах.
Владение основами картографической грамотности и использования географической карты для решения разнообразных задач
</t>
  </si>
  <si>
    <t>2(1)К1</t>
  </si>
  <si>
    <t>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задач. Смысловое чтение</t>
  </si>
  <si>
    <t>2(1)К2</t>
  </si>
  <si>
    <t>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Сформированность представлений о необходимости географических знаний для решения практических задач</t>
  </si>
  <si>
    <t>3(3)</t>
  </si>
  <si>
    <t>Умение устанавливать причинно-следственные связи, строить логическое рассуждение, умозаключение и делать выводы.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</si>
  <si>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Умение определять понятия, устанавливать аналогии, классифицировать. Умение устанавливать причинно-следственные связи.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
Сформированность представлений о географических объектах, явлениях, закономерностях; владение понятийным аппаратом географии</t>
  </si>
  <si>
    <t>6(1)</t>
  </si>
  <si>
    <t>Умение применять и преобразовывать знаки и символы, модели и схемы для решения учебных и познавательных задач.Умение осознанно использовать речевые средства для выражения своих мыслей; владение письменной речью. Практические умения и навыки использования количественных и качественных характеристик компонентов географической среды</t>
  </si>
  <si>
    <t>6(2)К1</t>
  </si>
  <si>
    <t>6(2)К2</t>
  </si>
  <si>
    <t>7</t>
  </si>
  <si>
    <t xml:space="preserve">Сформированность представлений о географических объектах, процессах, явлениях, закономерностях; владение понятийным аппаратом географии.
Смысловое чтение
</t>
  </si>
  <si>
    <t>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</t>
  </si>
  <si>
    <t>9К1</t>
  </si>
  <si>
    <t>Сформированность представлений о географических объектах, процессах, явлениях, закономерностях; владение понятийным аппаратом географии. 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бедствий. Умение осознанно использовать речевые средства для выражения своих мыслей, формулирования и аргументации своего мнения;</t>
  </si>
  <si>
    <t>9К2</t>
  </si>
  <si>
    <t>9К3</t>
  </si>
  <si>
    <t>Первичные компетенции использования территориального подхода как основы географического мышления. Сформированность представлений о географических объектах, процессах, явлениях, закономерностях; владение понятийным аппаратом географии. Умение осознанно использовать речевые средства для выражения своих мыслей, формулирования и аргументации своего мнения; владение письменной речью.</t>
  </si>
  <si>
    <t>10(2)К1</t>
  </si>
  <si>
    <t>10(2)К2</t>
  </si>
  <si>
    <t>Находить, извлекать и осмысливать информацию различного характера, полученную из доступных источников (диаграмм),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</si>
  <si>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t>
  </si>
  <si>
    <t>32,,35%</t>
  </si>
  <si>
    <t>27.27</t>
  </si>
  <si>
    <t>44.44</t>
  </si>
  <si>
    <t>55.5</t>
  </si>
  <si>
    <t>3 (1) Б</t>
  </si>
  <si>
    <t>3(2) Б</t>
  </si>
  <si>
    <t>3(3) Б</t>
  </si>
  <si>
    <t>5(1) Б</t>
  </si>
  <si>
    <t>5 (2) Б</t>
  </si>
  <si>
    <t>5 (3) Б</t>
  </si>
  <si>
    <t>6 (1) Б</t>
  </si>
  <si>
    <t>6 (2) Б</t>
  </si>
  <si>
    <t>7 (1) Б</t>
  </si>
  <si>
    <t>7 (2) Б</t>
  </si>
  <si>
    <t>8 (1) П</t>
  </si>
  <si>
    <t>8(2) П</t>
  </si>
  <si>
    <t>8(3) П</t>
  </si>
  <si>
    <t>Результаты    участия  в   ВПР  по  учебному предмету Русский язык  Класс   7</t>
  </si>
  <si>
    <t>Результат  2020
ОСЕНЬ 
(7 класс   по  КИМ  6 кл.)</t>
  </si>
  <si>
    <t>Результаты    участия  в   ВПР   по  учебному предмету МАТЕМАТИКА Класс 7</t>
  </si>
  <si>
    <t>Результаты    участия  в   ВПР   по  учебному предмету_БИОЛОГИЯ_ Класс_7_</t>
  </si>
  <si>
    <r>
      <rPr>
        <b/>
        <sz val="11"/>
        <color indexed="10"/>
        <rFont val="Calibri"/>
        <family val="2"/>
      </rPr>
      <t xml:space="preserve">
Результат  2020
ОСЕНЬ 
(7 класс   по  КИМ  6 кл</t>
    </r>
    <r>
      <rPr>
        <sz val="11"/>
        <color theme="1"/>
        <rFont val="Calibri"/>
        <family val="2"/>
      </rPr>
      <t>.)</t>
    </r>
  </si>
  <si>
    <t>Результаты    участия  в   ВПР по  учебному предмету ИСТОРИЯ Класс_7__</t>
  </si>
  <si>
    <t>Результат 2020
(7 класс   по  КИМ  6 кл.)</t>
  </si>
  <si>
    <t>Результаты    участия  в   ВПР  по  учебному предмету_ОБЩЕСТВОЗНАНИЕ Класс_7</t>
  </si>
  <si>
    <r>
      <t xml:space="preserve">Результат 2020
</t>
    </r>
    <r>
      <rPr>
        <b/>
        <sz val="11"/>
        <color indexed="10"/>
        <rFont val="Calibri"/>
        <family val="2"/>
      </rPr>
      <t>(7 класс   по  КИМ  6 кл.</t>
    </r>
  </si>
  <si>
    <t>Результаты    участия  в   ВПР   по  учебному предмету_ГЕОГРАФИЯ Класс_7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</si>
</sst>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&quot;Arial&quot;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Calibri"/>
      <family val="2"/>
    </font>
    <font>
      <sz val="10"/>
      <color indexed="8"/>
      <name val="&quot;Arial&quot;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16"/>
      <color rgb="FF000000"/>
      <name val="Arial"/>
      <family val="2"/>
    </font>
    <font>
      <sz val="16"/>
      <color theme="1"/>
      <name val="Calibri"/>
      <family val="2"/>
    </font>
    <font>
      <sz val="2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b/>
      <sz val="18"/>
      <color theme="1"/>
      <name val="Calibri"/>
      <family val="2"/>
    </font>
    <font>
      <sz val="2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&quot;Arial&quot;"/>
      <family val="0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10" fontId="0" fillId="36" borderId="10" xfId="0" applyNumberForma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10" fontId="0" fillId="34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 wrapText="1"/>
    </xf>
    <xf numFmtId="174" fontId="0" fillId="34" borderId="10" xfId="0" applyNumberFormat="1" applyFill="1" applyBorder="1" applyAlignment="1">
      <alignment horizontal="center" vertical="top" wrapText="1"/>
    </xf>
    <xf numFmtId="10" fontId="0" fillId="33" borderId="10" xfId="0" applyNumberFormat="1" applyFill="1" applyBorder="1" applyAlignment="1">
      <alignment horizontal="center" vertical="top" wrapText="1"/>
    </xf>
    <xf numFmtId="10" fontId="0" fillId="35" borderId="10" xfId="0" applyNumberFormat="1" applyFill="1" applyBorder="1" applyAlignment="1">
      <alignment horizontal="center" vertical="top" wrapText="1"/>
    </xf>
    <xf numFmtId="174" fontId="0" fillId="35" borderId="10" xfId="0" applyNumberFormat="1" applyFill="1" applyBorder="1" applyAlignment="1">
      <alignment horizontal="center" vertical="top" wrapText="1"/>
    </xf>
    <xf numFmtId="174" fontId="0" fillId="33" borderId="10" xfId="0" applyNumberFormat="1" applyFill="1" applyBorder="1" applyAlignment="1">
      <alignment horizontal="center" vertical="top" wrapText="1"/>
    </xf>
    <xf numFmtId="0" fontId="0" fillId="37" borderId="13" xfId="0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 wrapText="1"/>
    </xf>
    <xf numFmtId="1" fontId="0" fillId="34" borderId="10" xfId="0" applyNumberForma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0" fontId="0" fillId="38" borderId="13" xfId="0" applyNumberFormat="1" applyFill="1" applyBorder="1" applyAlignment="1">
      <alignment horizontal="center" vertical="top" wrapText="1"/>
    </xf>
    <xf numFmtId="1" fontId="0" fillId="37" borderId="13" xfId="0" applyNumberForma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174" fontId="25" fillId="34" borderId="10" xfId="0" applyNumberFormat="1" applyFont="1" applyFill="1" applyBorder="1" applyAlignment="1">
      <alignment horizontal="center" vertical="top" wrapText="1"/>
    </xf>
    <xf numFmtId="10" fontId="25" fillId="34" borderId="10" xfId="0" applyNumberFormat="1" applyFont="1" applyFill="1" applyBorder="1" applyAlignment="1">
      <alignment horizontal="center" vertical="top" wrapText="1"/>
    </xf>
    <xf numFmtId="1" fontId="0" fillId="34" borderId="0" xfId="0" applyNumberFormat="1" applyFill="1" applyAlignment="1">
      <alignment/>
    </xf>
    <xf numFmtId="174" fontId="25" fillId="35" borderId="10" xfId="0" applyNumberFormat="1" applyFont="1" applyFill="1" applyBorder="1" applyAlignment="1">
      <alignment horizontal="center" vertical="top" wrapText="1"/>
    </xf>
    <xf numFmtId="10" fontId="25" fillId="35" borderId="10" xfId="0" applyNumberFormat="1" applyFont="1" applyFill="1" applyBorder="1" applyAlignment="1">
      <alignment horizontal="center" vertical="top" wrapText="1"/>
    </xf>
    <xf numFmtId="10" fontId="0" fillId="39" borderId="13" xfId="0" applyNumberFormat="1" applyFill="1" applyBorder="1" applyAlignment="1">
      <alignment horizontal="center" vertical="top" wrapText="1"/>
    </xf>
    <xf numFmtId="10" fontId="25" fillId="33" borderId="10" xfId="0" applyNumberFormat="1" applyFont="1" applyFill="1" applyBorder="1" applyAlignment="1">
      <alignment horizontal="center" vertical="top" wrapText="1"/>
    </xf>
    <xf numFmtId="0" fontId="0" fillId="40" borderId="13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wrapText="1"/>
    </xf>
    <xf numFmtId="0" fontId="64" fillId="34" borderId="16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 wrapText="1"/>
    </xf>
    <xf numFmtId="0" fontId="65" fillId="34" borderId="10" xfId="0" applyFont="1" applyFill="1" applyBorder="1" applyAlignment="1">
      <alignment/>
    </xf>
    <xf numFmtId="0" fontId="65" fillId="34" borderId="15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64" fillId="34" borderId="10" xfId="0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wrapText="1"/>
    </xf>
    <xf numFmtId="0" fontId="64" fillId="34" borderId="10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0" fontId="0" fillId="0" borderId="10" xfId="0" applyNumberFormat="1" applyBorder="1" applyAlignment="1">
      <alignment horizontal="center" vertical="top" wrapText="1"/>
    </xf>
    <xf numFmtId="0" fontId="67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 wrapText="1"/>
    </xf>
    <xf numFmtId="0" fontId="61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0" fontId="64" fillId="34" borderId="11" xfId="0" applyFont="1" applyFill="1" applyBorder="1" applyAlignment="1">
      <alignment horizontal="center" wrapText="1"/>
    </xf>
    <xf numFmtId="0" fontId="64" fillId="34" borderId="18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9" fontId="0" fillId="0" borderId="10" xfId="0" applyNumberFormat="1" applyBorder="1" applyAlignment="1">
      <alignment horizontal="center" vertical="top" wrapText="1"/>
    </xf>
    <xf numFmtId="9" fontId="69" fillId="34" borderId="10" xfId="0" applyNumberFormat="1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horizontal="center" vertical="top" wrapText="1"/>
    </xf>
    <xf numFmtId="9" fontId="0" fillId="34" borderId="10" xfId="0" applyNumberFormat="1" applyFill="1" applyBorder="1" applyAlignment="1">
      <alignment horizontal="center" vertical="top" wrapText="1"/>
    </xf>
    <xf numFmtId="9" fontId="70" fillId="34" borderId="16" xfId="0" applyNumberFormat="1" applyFont="1" applyFill="1" applyBorder="1" applyAlignment="1">
      <alignment horizontal="center" vertical="top" wrapText="1"/>
    </xf>
    <xf numFmtId="9" fontId="70" fillId="34" borderId="17" xfId="0" applyNumberFormat="1" applyFont="1" applyFill="1" applyBorder="1" applyAlignment="1">
      <alignment horizontal="center" vertical="top" wrapText="1"/>
    </xf>
    <xf numFmtId="9" fontId="70" fillId="34" borderId="19" xfId="0" applyNumberFormat="1" applyFont="1" applyFill="1" applyBorder="1" applyAlignment="1">
      <alignment horizontal="center" vertical="top" wrapText="1"/>
    </xf>
    <xf numFmtId="9" fontId="70" fillId="34" borderId="20" xfId="0" applyNumberFormat="1" applyFont="1" applyFill="1" applyBorder="1" applyAlignment="1">
      <alignment horizontal="center" vertical="top" wrapText="1"/>
    </xf>
    <xf numFmtId="9" fontId="70" fillId="34" borderId="10" xfId="0" applyNumberFormat="1" applyFont="1" applyFill="1" applyBorder="1" applyAlignment="1">
      <alignment horizontal="center" vertical="top" wrapText="1"/>
    </xf>
    <xf numFmtId="9" fontId="70" fillId="34" borderId="21" xfId="0" applyNumberFormat="1" applyFont="1" applyFill="1" applyBorder="1" applyAlignment="1">
      <alignment horizontal="center" vertical="top" wrapText="1"/>
    </xf>
    <xf numFmtId="9" fontId="70" fillId="34" borderId="18" xfId="0" applyNumberFormat="1" applyFont="1" applyFill="1" applyBorder="1" applyAlignment="1">
      <alignment horizontal="center" vertical="top" wrapText="1"/>
    </xf>
    <xf numFmtId="9" fontId="71" fillId="34" borderId="22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9" fontId="61" fillId="34" borderId="10" xfId="0" applyNumberFormat="1" applyFont="1" applyFill="1" applyBorder="1" applyAlignment="1">
      <alignment horizontal="center" vertical="center" wrapText="1"/>
    </xf>
    <xf numFmtId="9" fontId="72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 vertical="top" wrapText="1"/>
    </xf>
    <xf numFmtId="174" fontId="51" fillId="0" borderId="10" xfId="0" applyNumberFormat="1" applyFont="1" applyBorder="1" applyAlignment="1">
      <alignment horizontal="center" vertical="top" wrapText="1"/>
    </xf>
    <xf numFmtId="9" fontId="51" fillId="0" borderId="10" xfId="0" applyNumberFormat="1" applyFont="1" applyBorder="1" applyAlignment="1">
      <alignment horizontal="center" vertical="top" wrapText="1"/>
    </xf>
    <xf numFmtId="174" fontId="51" fillId="34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2" fontId="51" fillId="35" borderId="10" xfId="0" applyNumberFormat="1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10" fontId="0" fillId="0" borderId="10" xfId="0" applyNumberFormat="1" applyFill="1" applyBorder="1" applyAlignment="1">
      <alignment horizontal="center" vertical="top" wrapText="1"/>
    </xf>
    <xf numFmtId="174" fontId="51" fillId="33" borderId="10" xfId="0" applyNumberFormat="1" applyFont="1" applyFill="1" applyBorder="1" applyAlignment="1">
      <alignment horizontal="center" vertical="top" wrapText="1"/>
    </xf>
    <xf numFmtId="9" fontId="0" fillId="33" borderId="10" xfId="0" applyNumberFormat="1" applyFill="1" applyBorder="1" applyAlignment="1">
      <alignment horizontal="center" vertical="top" wrapText="1"/>
    </xf>
    <xf numFmtId="9" fontId="51" fillId="33" borderId="10" xfId="0" applyNumberFormat="1" applyFont="1" applyFill="1" applyBorder="1" applyAlignment="1">
      <alignment horizontal="center" vertical="top" wrapText="1"/>
    </xf>
    <xf numFmtId="9" fontId="0" fillId="35" borderId="10" xfId="0" applyNumberForma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73" fillId="34" borderId="15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0" fontId="70" fillId="34" borderId="23" xfId="0" applyFont="1" applyFill="1" applyBorder="1" applyAlignment="1">
      <alignment horizontal="center" vertical="top" wrapText="1"/>
    </xf>
    <xf numFmtId="9" fontId="71" fillId="34" borderId="10" xfId="0" applyNumberFormat="1" applyFont="1" applyFill="1" applyBorder="1" applyAlignment="1">
      <alignment horizontal="center" vertical="top" wrapText="1"/>
    </xf>
    <xf numFmtId="0" fontId="70" fillId="34" borderId="16" xfId="0" applyFont="1" applyFill="1" applyBorder="1" applyAlignment="1">
      <alignment horizontal="center" vertical="top" wrapText="1"/>
    </xf>
    <xf numFmtId="0" fontId="70" fillId="34" borderId="10" xfId="0" applyFont="1" applyFill="1" applyBorder="1" applyAlignment="1">
      <alignment horizontal="center" vertical="top" wrapText="1"/>
    </xf>
    <xf numFmtId="0" fontId="70" fillId="34" borderId="15" xfId="0" applyFont="1" applyFill="1" applyBorder="1" applyAlignment="1">
      <alignment horizontal="center" vertical="top" wrapText="1"/>
    </xf>
    <xf numFmtId="0" fontId="70" fillId="34" borderId="24" xfId="0" applyFont="1" applyFill="1" applyBorder="1" applyAlignment="1">
      <alignment horizontal="center" vertical="top" wrapText="1"/>
    </xf>
    <xf numFmtId="0" fontId="70" fillId="34" borderId="17" xfId="0" applyFont="1" applyFill="1" applyBorder="1" applyAlignment="1">
      <alignment horizontal="center" vertical="top" wrapText="1"/>
    </xf>
    <xf numFmtId="0" fontId="71" fillId="34" borderId="25" xfId="0" applyFont="1" applyFill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 vertical="top" wrapText="1"/>
    </xf>
    <xf numFmtId="9" fontId="51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9" fontId="61" fillId="34" borderId="10" xfId="0" applyNumberFormat="1" applyFont="1" applyFill="1" applyBorder="1" applyAlignment="1">
      <alignment horizontal="center" vertical="top" wrapText="1"/>
    </xf>
    <xf numFmtId="0" fontId="72" fillId="34" borderId="16" xfId="0" applyFont="1" applyFill="1" applyBorder="1" applyAlignment="1">
      <alignment horizontal="center" vertical="top" wrapText="1"/>
    </xf>
    <xf numFmtId="0" fontId="72" fillId="34" borderId="10" xfId="0" applyFont="1" applyFill="1" applyBorder="1" applyAlignment="1">
      <alignment horizontal="center" vertical="top" wrapText="1"/>
    </xf>
    <xf numFmtId="9" fontId="73" fillId="34" borderId="10" xfId="0" applyNumberFormat="1" applyFont="1" applyFill="1" applyBorder="1" applyAlignment="1">
      <alignment horizontal="center" vertical="top" wrapText="1"/>
    </xf>
    <xf numFmtId="0" fontId="72" fillId="34" borderId="17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15" xfId="0" applyFont="1" applyFill="1" applyBorder="1" applyAlignment="1">
      <alignment horizontal="center" vertical="top" wrapText="1"/>
    </xf>
    <xf numFmtId="0" fontId="72" fillId="34" borderId="0" xfId="0" applyFont="1" applyFill="1" applyAlignment="1">
      <alignment horizontal="center" vertical="top"/>
    </xf>
    <xf numFmtId="9" fontId="69" fillId="34" borderId="25" xfId="0" applyNumberFormat="1" applyFont="1" applyFill="1" applyBorder="1" applyAlignment="1">
      <alignment horizontal="center" vertical="top" wrapText="1"/>
    </xf>
    <xf numFmtId="0" fontId="72" fillId="34" borderId="0" xfId="0" applyFont="1" applyFill="1" applyAlignment="1">
      <alignment vertical="top"/>
    </xf>
    <xf numFmtId="0" fontId="72" fillId="34" borderId="16" xfId="0" applyFont="1" applyFill="1" applyBorder="1" applyAlignment="1">
      <alignment horizontal="center" wrapText="1"/>
    </xf>
    <xf numFmtId="0" fontId="61" fillId="34" borderId="13" xfId="0" applyFont="1" applyFill="1" applyBorder="1" applyAlignment="1">
      <alignment horizontal="center" wrapText="1"/>
    </xf>
    <xf numFmtId="9" fontId="61" fillId="34" borderId="10" xfId="0" applyNumberFormat="1" applyFont="1" applyFill="1" applyBorder="1" applyAlignment="1">
      <alignment horizontal="center" wrapText="1"/>
    </xf>
    <xf numFmtId="9" fontId="70" fillId="34" borderId="16" xfId="0" applyNumberFormat="1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72" fillId="34" borderId="17" xfId="0" applyFont="1" applyFill="1" applyBorder="1" applyAlignment="1">
      <alignment horizontal="center" wrapText="1"/>
    </xf>
    <xf numFmtId="0" fontId="72" fillId="34" borderId="15" xfId="0" applyFont="1" applyFill="1" applyBorder="1" applyAlignment="1">
      <alignment horizontal="center" wrapText="1"/>
    </xf>
    <xf numFmtId="9" fontId="70" fillId="34" borderId="17" xfId="0" applyNumberFormat="1" applyFont="1" applyFill="1" applyBorder="1" applyAlignment="1">
      <alignment horizontal="center" wrapText="1"/>
    </xf>
    <xf numFmtId="0" fontId="72" fillId="34" borderId="18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/>
    </xf>
    <xf numFmtId="9" fontId="70" fillId="34" borderId="19" xfId="0" applyNumberFormat="1" applyFont="1" applyFill="1" applyBorder="1" applyAlignment="1">
      <alignment horizontal="center" wrapText="1"/>
    </xf>
    <xf numFmtId="9" fontId="70" fillId="34" borderId="26" xfId="0" applyNumberFormat="1" applyFont="1" applyFill="1" applyBorder="1" applyAlignment="1">
      <alignment horizontal="center" wrapText="1"/>
    </xf>
    <xf numFmtId="0" fontId="73" fillId="34" borderId="23" xfId="0" applyFont="1" applyFill="1" applyBorder="1" applyAlignment="1">
      <alignment horizontal="center" vertical="top" wrapText="1"/>
    </xf>
    <xf numFmtId="0" fontId="74" fillId="34" borderId="10" xfId="0" applyNumberFormat="1" applyFont="1" applyFill="1" applyBorder="1" applyAlignment="1">
      <alignment horizontal="center" vertical="top"/>
    </xf>
    <xf numFmtId="0" fontId="75" fillId="34" borderId="10" xfId="0" applyFont="1" applyFill="1" applyBorder="1" applyAlignment="1">
      <alignment horizontal="center" vertical="top" wrapText="1"/>
    </xf>
    <xf numFmtId="0" fontId="73" fillId="34" borderId="24" xfId="0" applyFont="1" applyFill="1" applyBorder="1" applyAlignment="1">
      <alignment horizontal="center" vertical="top" wrapText="1"/>
    </xf>
    <xf numFmtId="0" fontId="73" fillId="34" borderId="17" xfId="0" applyFont="1" applyFill="1" applyBorder="1" applyAlignment="1">
      <alignment horizontal="center" vertical="top" wrapText="1"/>
    </xf>
    <xf numFmtId="0" fontId="73" fillId="34" borderId="10" xfId="0" applyFont="1" applyFill="1" applyBorder="1" applyAlignment="1">
      <alignment horizontal="center" vertical="top" wrapText="1"/>
    </xf>
    <xf numFmtId="0" fontId="73" fillId="34" borderId="15" xfId="0" applyFont="1" applyFill="1" applyBorder="1" applyAlignment="1">
      <alignment horizontal="center" vertical="top" wrapText="1"/>
    </xf>
    <xf numFmtId="0" fontId="73" fillId="34" borderId="18" xfId="0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horizontal="center" vertical="top"/>
    </xf>
    <xf numFmtId="0" fontId="73" fillId="34" borderId="14" xfId="0" applyFont="1" applyFill="1" applyBorder="1" applyAlignment="1">
      <alignment horizontal="center" vertical="top" wrapText="1"/>
    </xf>
    <xf numFmtId="0" fontId="73" fillId="34" borderId="23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9" fontId="69" fillId="34" borderId="10" xfId="0" applyNumberFormat="1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9" fontId="73" fillId="34" borderId="10" xfId="0" applyNumberFormat="1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73" fillId="34" borderId="24" xfId="0" applyFont="1" applyFill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9" fontId="69" fillId="34" borderId="25" xfId="0" applyNumberFormat="1" applyFont="1" applyFill="1" applyBorder="1" applyAlignment="1">
      <alignment horizontal="center" vertical="center" wrapText="1"/>
    </xf>
    <xf numFmtId="0" fontId="76" fillId="34" borderId="10" xfId="0" applyNumberFormat="1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wrapText="1"/>
    </xf>
    <xf numFmtId="9" fontId="61" fillId="34" borderId="25" xfId="0" applyNumberFormat="1" applyFont="1" applyFill="1" applyBorder="1" applyAlignment="1">
      <alignment horizontal="center" vertical="center" wrapText="1"/>
    </xf>
    <xf numFmtId="0" fontId="72" fillId="34" borderId="25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 wrapText="1"/>
    </xf>
    <xf numFmtId="0" fontId="70" fillId="34" borderId="14" xfId="0" applyFont="1" applyFill="1" applyBorder="1" applyAlignment="1">
      <alignment horizontal="center" vertical="top" wrapText="1"/>
    </xf>
    <xf numFmtId="0" fontId="70" fillId="34" borderId="0" xfId="0" applyFont="1" applyFill="1" applyAlignment="1">
      <alignment vertical="top"/>
    </xf>
    <xf numFmtId="0" fontId="71" fillId="34" borderId="12" xfId="0" applyFont="1" applyFill="1" applyBorder="1" applyAlignment="1">
      <alignment horizontal="center" vertical="top" wrapText="1"/>
    </xf>
    <xf numFmtId="0" fontId="66" fillId="36" borderId="10" xfId="0" applyFont="1" applyFill="1" applyBorder="1" applyAlignment="1">
      <alignment horizontal="center" vertical="top" wrapText="1"/>
    </xf>
    <xf numFmtId="0" fontId="66" fillId="36" borderId="11" xfId="0" applyFont="1" applyFill="1" applyBorder="1" applyAlignment="1">
      <alignment horizontal="center" vertical="top" wrapText="1"/>
    </xf>
    <xf numFmtId="0" fontId="77" fillId="36" borderId="10" xfId="0" applyFont="1" applyFill="1" applyBorder="1" applyAlignment="1">
      <alignment wrapText="1"/>
    </xf>
    <xf numFmtId="0" fontId="78" fillId="36" borderId="10" xfId="0" applyFont="1" applyFill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34" borderId="28" xfId="0" applyFill="1" applyBorder="1" applyAlignment="1">
      <alignment horizontal="center" vertical="top" wrapText="1"/>
    </xf>
    <xf numFmtId="0" fontId="0" fillId="34" borderId="29" xfId="0" applyFill="1" applyBorder="1" applyAlignment="1">
      <alignment horizontal="center" vertical="top" wrapText="1"/>
    </xf>
    <xf numFmtId="0" fontId="0" fillId="34" borderId="30" xfId="0" applyFill="1" applyBorder="1" applyAlignment="1">
      <alignment horizontal="center" vertical="top" wrapText="1"/>
    </xf>
    <xf numFmtId="0" fontId="0" fillId="34" borderId="31" xfId="0" applyFill="1" applyBorder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0" fillId="34" borderId="32" xfId="0" applyFill="1" applyBorder="1" applyAlignment="1">
      <alignment horizontal="center" vertical="top" wrapText="1"/>
    </xf>
    <xf numFmtId="0" fontId="0" fillId="34" borderId="33" xfId="0" applyFill="1" applyBorder="1" applyAlignment="1">
      <alignment horizontal="center" vertical="top" wrapText="1"/>
    </xf>
    <xf numFmtId="0" fontId="0" fillId="34" borderId="34" xfId="0" applyFill="1" applyBorder="1" applyAlignment="1">
      <alignment horizontal="center" vertical="top" wrapText="1"/>
    </xf>
    <xf numFmtId="0" fontId="0" fillId="34" borderId="35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79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80" fillId="37" borderId="0" xfId="0" applyFont="1" applyFill="1" applyAlignment="1">
      <alignment wrapText="1"/>
    </xf>
    <xf numFmtId="0" fontId="81" fillId="34" borderId="0" xfId="0" applyFont="1" applyFill="1" applyAlignment="1">
      <alignment/>
    </xf>
    <xf numFmtId="0" fontId="80" fillId="37" borderId="37" xfId="0" applyFont="1" applyFill="1" applyBorder="1" applyAlignment="1">
      <alignment wrapText="1"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80" fillId="37" borderId="37" xfId="0" applyFont="1" applyFill="1" applyBorder="1" applyAlignment="1">
      <alignment wrapText="1"/>
    </xf>
    <xf numFmtId="0" fontId="59" fillId="0" borderId="27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0" fontId="67" fillId="0" borderId="12" xfId="0" applyNumberFormat="1" applyFont="1" applyBorder="1" applyAlignment="1">
      <alignment horizontal="left" vertical="top" wrapText="1"/>
    </xf>
    <xf numFmtId="0" fontId="67" fillId="0" borderId="40" xfId="0" applyNumberFormat="1" applyFont="1" applyBorder="1" applyAlignment="1">
      <alignment horizontal="left" vertical="top" wrapText="1"/>
    </xf>
    <xf numFmtId="0" fontId="67" fillId="0" borderId="36" xfId="0" applyNumberFormat="1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top" wrapText="1"/>
    </xf>
    <xf numFmtId="0" fontId="0" fillId="34" borderId="41" xfId="0" applyFill="1" applyBorder="1" applyAlignment="1">
      <alignment horizontal="center" vertical="top" wrapText="1"/>
    </xf>
    <xf numFmtId="0" fontId="0" fillId="34" borderId="42" xfId="0" applyFill="1" applyBorder="1" applyAlignment="1">
      <alignment horizontal="center" vertical="top" wrapText="1"/>
    </xf>
    <xf numFmtId="0" fontId="0" fillId="34" borderId="43" xfId="0" applyFill="1" applyBorder="1" applyAlignment="1">
      <alignment horizontal="center" vertical="top" wrapText="1"/>
    </xf>
    <xf numFmtId="0" fontId="0" fillId="34" borderId="44" xfId="0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81" fillId="34" borderId="28" xfId="0" applyFont="1" applyFill="1" applyBorder="1" applyAlignment="1">
      <alignment horizontal="center" vertical="top" wrapText="1"/>
    </xf>
    <xf numFmtId="0" fontId="81" fillId="34" borderId="29" xfId="0" applyFont="1" applyFill="1" applyBorder="1" applyAlignment="1">
      <alignment horizontal="center" vertical="top" wrapText="1"/>
    </xf>
    <xf numFmtId="0" fontId="81" fillId="34" borderId="30" xfId="0" applyFont="1" applyFill="1" applyBorder="1" applyAlignment="1">
      <alignment horizontal="center" vertical="top" wrapText="1"/>
    </xf>
    <xf numFmtId="0" fontId="81" fillId="34" borderId="31" xfId="0" applyFont="1" applyFill="1" applyBorder="1" applyAlignment="1">
      <alignment horizontal="center" vertical="top" wrapText="1"/>
    </xf>
    <xf numFmtId="0" fontId="81" fillId="34" borderId="0" xfId="0" applyFont="1" applyFill="1" applyBorder="1" applyAlignment="1">
      <alignment horizontal="center" vertical="top" wrapText="1"/>
    </xf>
    <xf numFmtId="0" fontId="81" fillId="34" borderId="32" xfId="0" applyFont="1" applyFill="1" applyBorder="1" applyAlignment="1">
      <alignment horizontal="center" vertical="top" wrapText="1"/>
    </xf>
    <xf numFmtId="0" fontId="81" fillId="34" borderId="33" xfId="0" applyFont="1" applyFill="1" applyBorder="1" applyAlignment="1">
      <alignment horizontal="center" vertical="top" wrapText="1"/>
    </xf>
    <xf numFmtId="0" fontId="81" fillId="34" borderId="34" xfId="0" applyFont="1" applyFill="1" applyBorder="1" applyAlignment="1">
      <alignment horizontal="center" vertical="top" wrapText="1"/>
    </xf>
    <xf numFmtId="0" fontId="81" fillId="34" borderId="35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horizontal="left" vertical="top" wrapText="1"/>
    </xf>
    <xf numFmtId="0" fontId="81" fillId="34" borderId="10" xfId="0" applyFont="1" applyFill="1" applyBorder="1" applyAlignment="1">
      <alignment horizontal="left" vertical="top" wrapText="1"/>
    </xf>
    <xf numFmtId="0" fontId="81" fillId="34" borderId="12" xfId="0" applyFont="1" applyFill="1" applyBorder="1" applyAlignment="1">
      <alignment horizontal="center" vertical="top" wrapText="1"/>
    </xf>
    <xf numFmtId="0" fontId="81" fillId="34" borderId="40" xfId="0" applyFont="1" applyFill="1" applyBorder="1" applyAlignment="1">
      <alignment horizontal="center" vertical="top" wrapText="1"/>
    </xf>
    <xf numFmtId="0" fontId="81" fillId="34" borderId="36" xfId="0" applyFont="1" applyFill="1" applyBorder="1" applyAlignment="1">
      <alignment horizontal="center" vertical="top" wrapText="1"/>
    </xf>
    <xf numFmtId="0" fontId="81" fillId="34" borderId="10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view="pageBreakPreview" zoomScaleSheetLayoutView="100" zoomScalePageLayoutView="0" workbookViewId="0" topLeftCell="A1">
      <selection activeCell="A4" sqref="A4:A14"/>
    </sheetView>
  </sheetViews>
  <sheetFormatPr defaultColWidth="9.140625" defaultRowHeight="15"/>
  <cols>
    <col min="1" max="1" width="12.00390625" style="0" customWidth="1"/>
    <col min="2" max="2" width="35.140625" style="0" customWidth="1"/>
    <col min="3" max="3" width="12.421875" style="0" customWidth="1"/>
    <col min="11" max="11" width="9.28125" style="0" customWidth="1"/>
    <col min="12" max="12" width="9.28125" style="0" bestFit="1" customWidth="1"/>
    <col min="13" max="13" width="10.00390625" style="0" customWidth="1"/>
    <col min="14" max="14" width="9.28125" style="0" bestFit="1" customWidth="1"/>
    <col min="15" max="15" width="9.8515625" style="0" customWidth="1"/>
    <col min="16" max="16" width="11.421875" style="0" bestFit="1" customWidth="1"/>
    <col min="17" max="17" width="9.421875" style="0" customWidth="1"/>
    <col min="18" max="19" width="14.00390625" style="0" bestFit="1" customWidth="1"/>
    <col min="20" max="20" width="9.57421875" style="0" bestFit="1" customWidth="1"/>
    <col min="21" max="22" width="9.28125" style="0" bestFit="1" customWidth="1"/>
    <col min="23" max="23" width="12.28125" style="0" customWidth="1"/>
    <col min="24" max="24" width="9.28125" style="0" bestFit="1" customWidth="1"/>
    <col min="25" max="25" width="11.57421875" style="0" customWidth="1"/>
    <col min="26" max="26" width="9.28125" style="0" bestFit="1" customWidth="1"/>
    <col min="27" max="27" width="14.00390625" style="0" bestFit="1" customWidth="1"/>
    <col min="28" max="28" width="9.28125" style="0" bestFit="1" customWidth="1"/>
  </cols>
  <sheetData>
    <row r="1" spans="1:27" ht="15">
      <c r="A1" s="4"/>
      <c r="B1" s="231" t="s">
        <v>236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4.75" customHeight="1">
      <c r="A2" s="4"/>
      <c r="B2" s="4"/>
      <c r="C2" s="227" t="s">
        <v>39</v>
      </c>
      <c r="D2" s="227"/>
      <c r="E2" s="227"/>
      <c r="F2" s="227" t="s">
        <v>38</v>
      </c>
      <c r="G2" s="227"/>
      <c r="H2" s="227" t="s">
        <v>37</v>
      </c>
      <c r="I2" s="227"/>
      <c r="J2" s="227" t="s">
        <v>36</v>
      </c>
      <c r="K2" s="227"/>
      <c r="L2" s="228" t="s">
        <v>35</v>
      </c>
      <c r="M2" s="229"/>
      <c r="N2" s="227" t="s">
        <v>34</v>
      </c>
      <c r="O2" s="227"/>
      <c r="P2" s="227" t="s">
        <v>33</v>
      </c>
      <c r="Q2" s="227"/>
      <c r="R2" s="4" t="s">
        <v>32</v>
      </c>
      <c r="S2" s="4" t="s">
        <v>31</v>
      </c>
      <c r="T2" s="4" t="s">
        <v>30</v>
      </c>
      <c r="U2" s="4" t="s">
        <v>29</v>
      </c>
      <c r="V2" s="227" t="s">
        <v>28</v>
      </c>
      <c r="W2" s="227"/>
      <c r="X2" s="227"/>
      <c r="Y2" s="227"/>
      <c r="Z2" s="227"/>
      <c r="AA2" s="227"/>
    </row>
    <row r="3" spans="1:27" ht="120">
      <c r="A3" s="61"/>
      <c r="B3" s="4"/>
      <c r="C3" s="4" t="s">
        <v>26</v>
      </c>
      <c r="D3" s="4" t="s">
        <v>25</v>
      </c>
      <c r="E3" s="4" t="s">
        <v>24</v>
      </c>
      <c r="F3" s="4" t="s">
        <v>20</v>
      </c>
      <c r="G3" s="4" t="s">
        <v>23</v>
      </c>
      <c r="H3" s="4" t="s">
        <v>20</v>
      </c>
      <c r="I3" s="4" t="s">
        <v>23</v>
      </c>
      <c r="J3" s="4" t="s">
        <v>20</v>
      </c>
      <c r="K3" s="4" t="s">
        <v>23</v>
      </c>
      <c r="L3" s="4" t="s">
        <v>20</v>
      </c>
      <c r="M3" s="4" t="s">
        <v>23</v>
      </c>
      <c r="N3" s="4" t="s">
        <v>20</v>
      </c>
      <c r="O3" s="4" t="s">
        <v>23</v>
      </c>
      <c r="P3" s="4" t="s">
        <v>20</v>
      </c>
      <c r="Q3" s="4" t="s">
        <v>23</v>
      </c>
      <c r="R3" s="4"/>
      <c r="S3" s="4"/>
      <c r="T3" s="4"/>
      <c r="U3" s="4"/>
      <c r="V3" s="4" t="s">
        <v>20</v>
      </c>
      <c r="W3" s="4" t="s">
        <v>22</v>
      </c>
      <c r="X3" s="4" t="s">
        <v>20</v>
      </c>
      <c r="Y3" s="4" t="s">
        <v>21</v>
      </c>
      <c r="Z3" s="4" t="s">
        <v>20</v>
      </c>
      <c r="AA3" s="4" t="s">
        <v>19</v>
      </c>
    </row>
    <row r="4" spans="1:27" ht="15">
      <c r="A4" s="266" t="s">
        <v>237</v>
      </c>
      <c r="B4" s="150" t="s">
        <v>11</v>
      </c>
      <c r="C4" s="149"/>
      <c r="D4" s="149"/>
      <c r="E4" s="149" t="e">
        <f aca="true" t="shared" si="0" ref="E4:E12">D4/C4</f>
        <v>#DIV/0!</v>
      </c>
      <c r="F4" s="149"/>
      <c r="G4" s="149" t="e">
        <f aca="true" t="shared" si="1" ref="G4:G12">F4/D4</f>
        <v>#DIV/0!</v>
      </c>
      <c r="H4" s="149"/>
      <c r="I4" s="149" t="e">
        <f aca="true" t="shared" si="2" ref="I4:I12">H4/D4</f>
        <v>#DIV/0!</v>
      </c>
      <c r="J4" s="149"/>
      <c r="K4" s="149" t="e">
        <f aca="true" t="shared" si="3" ref="K4:K12">J4/D4</f>
        <v>#DIV/0!</v>
      </c>
      <c r="L4" s="149"/>
      <c r="M4" s="149" t="e">
        <f aca="true" t="shared" si="4" ref="M4:M12">L4/D4</f>
        <v>#DIV/0!</v>
      </c>
      <c r="N4" s="149"/>
      <c r="O4" s="149" t="e">
        <f aca="true" t="shared" si="5" ref="O4:O11">N4/D4</f>
        <v>#DIV/0!</v>
      </c>
      <c r="P4" s="149"/>
      <c r="Q4" s="149" t="e">
        <f aca="true" t="shared" si="6" ref="Q4:Q11">P4/D4</f>
        <v>#DIV/0!</v>
      </c>
      <c r="R4" s="149" t="e">
        <f aca="true" t="shared" si="7" ref="R4:R12">I4+K4+M4</f>
        <v>#DIV/0!</v>
      </c>
      <c r="S4" s="149" t="e">
        <f aca="true" t="shared" si="8" ref="S4:S12">K4+M4</f>
        <v>#DIV/0!</v>
      </c>
      <c r="T4" s="149"/>
      <c r="U4" s="149"/>
      <c r="V4" s="149"/>
      <c r="W4" s="149" t="e">
        <f aca="true" t="shared" si="9" ref="W4:W11">V4/D4</f>
        <v>#DIV/0!</v>
      </c>
      <c r="X4" s="149"/>
      <c r="Y4" s="149" t="e">
        <f aca="true" t="shared" si="10" ref="Y4:Y11">X4/D4</f>
        <v>#DIV/0!</v>
      </c>
      <c r="Z4" s="149"/>
      <c r="AA4" s="149" t="e">
        <f aca="true" t="shared" si="11" ref="AA4:AA11">Z4/D4</f>
        <v>#DIV/0!</v>
      </c>
    </row>
    <row r="5" spans="1:27" ht="15">
      <c r="A5" s="214"/>
      <c r="B5" s="16" t="s">
        <v>18</v>
      </c>
      <c r="C5" s="149"/>
      <c r="D5" s="149"/>
      <c r="E5" s="149" t="e">
        <f t="shared" si="0"/>
        <v>#DIV/0!</v>
      </c>
      <c r="F5" s="149"/>
      <c r="G5" s="149" t="e">
        <f t="shared" si="1"/>
        <v>#DIV/0!</v>
      </c>
      <c r="H5" s="149"/>
      <c r="I5" s="149" t="e">
        <f t="shared" si="2"/>
        <v>#DIV/0!</v>
      </c>
      <c r="J5" s="149"/>
      <c r="K5" s="149" t="e">
        <f t="shared" si="3"/>
        <v>#DIV/0!</v>
      </c>
      <c r="L5" s="149"/>
      <c r="M5" s="149" t="e">
        <f t="shared" si="4"/>
        <v>#DIV/0!</v>
      </c>
      <c r="N5" s="149"/>
      <c r="O5" s="149" t="e">
        <f t="shared" si="5"/>
        <v>#DIV/0!</v>
      </c>
      <c r="P5" s="149"/>
      <c r="Q5" s="149" t="e">
        <f t="shared" si="6"/>
        <v>#DIV/0!</v>
      </c>
      <c r="R5" s="149" t="e">
        <f t="shared" si="7"/>
        <v>#DIV/0!</v>
      </c>
      <c r="S5" s="149" t="e">
        <f t="shared" si="8"/>
        <v>#DIV/0!</v>
      </c>
      <c r="T5" s="149"/>
      <c r="U5" s="149"/>
      <c r="V5" s="149"/>
      <c r="W5" s="149" t="e">
        <f t="shared" si="9"/>
        <v>#DIV/0!</v>
      </c>
      <c r="X5" s="149"/>
      <c r="Y5" s="149" t="e">
        <f t="shared" si="10"/>
        <v>#DIV/0!</v>
      </c>
      <c r="Z5" s="149"/>
      <c r="AA5" s="149" t="e">
        <f t="shared" si="11"/>
        <v>#DIV/0!</v>
      </c>
    </row>
    <row r="6" spans="1:27" ht="15">
      <c r="A6" s="214"/>
      <c r="B6" s="150" t="s">
        <v>84</v>
      </c>
      <c r="C6" s="149"/>
      <c r="D6" s="149"/>
      <c r="E6" s="149" t="e">
        <f t="shared" si="0"/>
        <v>#DIV/0!</v>
      </c>
      <c r="F6" s="149"/>
      <c r="G6" s="149" t="e">
        <f t="shared" si="1"/>
        <v>#DIV/0!</v>
      </c>
      <c r="H6" s="149"/>
      <c r="I6" s="149" t="e">
        <f t="shared" si="2"/>
        <v>#DIV/0!</v>
      </c>
      <c r="J6" s="149"/>
      <c r="K6" s="149" t="e">
        <f t="shared" si="3"/>
        <v>#DIV/0!</v>
      </c>
      <c r="L6" s="149"/>
      <c r="M6" s="149" t="e">
        <f t="shared" si="4"/>
        <v>#DIV/0!</v>
      </c>
      <c r="N6" s="149"/>
      <c r="O6" s="149" t="e">
        <f t="shared" si="5"/>
        <v>#DIV/0!</v>
      </c>
      <c r="P6" s="149"/>
      <c r="Q6" s="149" t="e">
        <f t="shared" si="6"/>
        <v>#DIV/0!</v>
      </c>
      <c r="R6" s="149" t="e">
        <f t="shared" si="7"/>
        <v>#DIV/0!</v>
      </c>
      <c r="S6" s="149" t="e">
        <f t="shared" si="8"/>
        <v>#DIV/0!</v>
      </c>
      <c r="T6" s="149"/>
      <c r="U6" s="149"/>
      <c r="V6" s="149"/>
      <c r="W6" s="149" t="e">
        <f t="shared" si="9"/>
        <v>#DIV/0!</v>
      </c>
      <c r="X6" s="149"/>
      <c r="Y6" s="149" t="e">
        <f t="shared" si="10"/>
        <v>#DIV/0!</v>
      </c>
      <c r="Z6" s="149"/>
      <c r="AA6" s="149" t="e">
        <f t="shared" si="11"/>
        <v>#DIV/0!</v>
      </c>
    </row>
    <row r="7" spans="1:27" ht="15">
      <c r="A7" s="214"/>
      <c r="B7" s="150" t="s">
        <v>17</v>
      </c>
      <c r="C7" s="149"/>
      <c r="D7" s="149"/>
      <c r="E7" s="149" t="e">
        <f t="shared" si="0"/>
        <v>#DIV/0!</v>
      </c>
      <c r="F7" s="149"/>
      <c r="G7" s="149" t="e">
        <f t="shared" si="1"/>
        <v>#DIV/0!</v>
      </c>
      <c r="H7" s="149"/>
      <c r="I7" s="149" t="e">
        <f t="shared" si="2"/>
        <v>#DIV/0!</v>
      </c>
      <c r="J7" s="149"/>
      <c r="K7" s="149" t="e">
        <f t="shared" si="3"/>
        <v>#DIV/0!</v>
      </c>
      <c r="L7" s="149"/>
      <c r="M7" s="149" t="e">
        <f t="shared" si="4"/>
        <v>#DIV/0!</v>
      </c>
      <c r="N7" s="149"/>
      <c r="O7" s="149" t="e">
        <f t="shared" si="5"/>
        <v>#DIV/0!</v>
      </c>
      <c r="P7" s="149"/>
      <c r="Q7" s="149" t="e">
        <f t="shared" si="6"/>
        <v>#DIV/0!</v>
      </c>
      <c r="R7" s="149" t="e">
        <f t="shared" si="7"/>
        <v>#DIV/0!</v>
      </c>
      <c r="S7" s="149" t="e">
        <f t="shared" si="8"/>
        <v>#DIV/0!</v>
      </c>
      <c r="T7" s="149"/>
      <c r="U7" s="149"/>
      <c r="V7" s="149"/>
      <c r="W7" s="149" t="e">
        <f t="shared" si="9"/>
        <v>#DIV/0!</v>
      </c>
      <c r="X7" s="149"/>
      <c r="Y7" s="149" t="e">
        <f t="shared" si="10"/>
        <v>#DIV/0!</v>
      </c>
      <c r="Z7" s="149"/>
      <c r="AA7" s="149" t="e">
        <f t="shared" si="11"/>
        <v>#DIV/0!</v>
      </c>
    </row>
    <row r="8" spans="1:27" ht="15">
      <c r="A8" s="214"/>
      <c r="B8" s="150" t="s">
        <v>15</v>
      </c>
      <c r="C8" s="149"/>
      <c r="D8" s="149"/>
      <c r="E8" s="149" t="e">
        <f t="shared" si="0"/>
        <v>#DIV/0!</v>
      </c>
      <c r="F8" s="149">
        <v>0</v>
      </c>
      <c r="G8" s="149" t="e">
        <f t="shared" si="1"/>
        <v>#DIV/0!</v>
      </c>
      <c r="H8" s="149"/>
      <c r="I8" s="149" t="e">
        <f t="shared" si="2"/>
        <v>#DIV/0!</v>
      </c>
      <c r="J8" s="149"/>
      <c r="K8" s="149" t="e">
        <f t="shared" si="3"/>
        <v>#DIV/0!</v>
      </c>
      <c r="L8" s="149"/>
      <c r="M8" s="149" t="e">
        <f t="shared" si="4"/>
        <v>#DIV/0!</v>
      </c>
      <c r="N8" s="149">
        <v>0</v>
      </c>
      <c r="O8" s="149" t="e">
        <f t="shared" si="5"/>
        <v>#DIV/0!</v>
      </c>
      <c r="P8" s="149"/>
      <c r="Q8" s="149" t="e">
        <f t="shared" si="6"/>
        <v>#DIV/0!</v>
      </c>
      <c r="R8" s="149" t="e">
        <f t="shared" si="7"/>
        <v>#DIV/0!</v>
      </c>
      <c r="S8" s="149" t="e">
        <f t="shared" si="8"/>
        <v>#DIV/0!</v>
      </c>
      <c r="T8" s="149"/>
      <c r="U8" s="149"/>
      <c r="V8" s="149"/>
      <c r="W8" s="149" t="e">
        <f t="shared" si="9"/>
        <v>#DIV/0!</v>
      </c>
      <c r="X8" s="149"/>
      <c r="Y8" s="149" t="e">
        <f t="shared" si="10"/>
        <v>#DIV/0!</v>
      </c>
      <c r="Z8" s="149"/>
      <c r="AA8" s="149" t="e">
        <f t="shared" si="11"/>
        <v>#DIV/0!</v>
      </c>
    </row>
    <row r="9" spans="1:27" ht="15">
      <c r="A9" s="214"/>
      <c r="B9" s="150" t="s">
        <v>16</v>
      </c>
      <c r="C9" s="149"/>
      <c r="D9" s="149"/>
      <c r="E9" s="149" t="e">
        <f t="shared" si="0"/>
        <v>#DIV/0!</v>
      </c>
      <c r="F9" s="149">
        <v>0</v>
      </c>
      <c r="G9" s="149" t="e">
        <f t="shared" si="1"/>
        <v>#DIV/0!</v>
      </c>
      <c r="H9" s="149"/>
      <c r="I9" s="149" t="e">
        <f t="shared" si="2"/>
        <v>#DIV/0!</v>
      </c>
      <c r="J9" s="149"/>
      <c r="K9" s="149" t="e">
        <f t="shared" si="3"/>
        <v>#DIV/0!</v>
      </c>
      <c r="L9" s="149"/>
      <c r="M9" s="149" t="e">
        <f t="shared" si="4"/>
        <v>#DIV/0!</v>
      </c>
      <c r="N9" s="149">
        <v>0</v>
      </c>
      <c r="O9" s="149" t="e">
        <f t="shared" si="5"/>
        <v>#DIV/0!</v>
      </c>
      <c r="P9" s="149"/>
      <c r="Q9" s="149" t="e">
        <f t="shared" si="6"/>
        <v>#DIV/0!</v>
      </c>
      <c r="R9" s="149" t="e">
        <f t="shared" si="7"/>
        <v>#DIV/0!</v>
      </c>
      <c r="S9" s="149" t="e">
        <f t="shared" si="8"/>
        <v>#DIV/0!</v>
      </c>
      <c r="T9" s="149"/>
      <c r="U9" s="149"/>
      <c r="V9" s="149"/>
      <c r="W9" s="149" t="e">
        <f t="shared" si="9"/>
        <v>#DIV/0!</v>
      </c>
      <c r="X9" s="149"/>
      <c r="Y9" s="149" t="e">
        <f t="shared" si="10"/>
        <v>#DIV/0!</v>
      </c>
      <c r="Z9" s="149"/>
      <c r="AA9" s="149" t="e">
        <f t="shared" si="11"/>
        <v>#DIV/0!</v>
      </c>
    </row>
    <row r="10" spans="1:27" ht="15">
      <c r="A10" s="214"/>
      <c r="B10" s="150" t="s">
        <v>13</v>
      </c>
      <c r="C10" s="149"/>
      <c r="D10" s="149"/>
      <c r="E10" s="149" t="e">
        <f t="shared" si="0"/>
        <v>#DIV/0!</v>
      </c>
      <c r="F10" s="149">
        <v>0</v>
      </c>
      <c r="G10" s="149" t="e">
        <f t="shared" si="1"/>
        <v>#DIV/0!</v>
      </c>
      <c r="H10" s="149"/>
      <c r="I10" s="149" t="e">
        <f t="shared" si="2"/>
        <v>#DIV/0!</v>
      </c>
      <c r="J10" s="149"/>
      <c r="K10" s="149" t="e">
        <f t="shared" si="3"/>
        <v>#DIV/0!</v>
      </c>
      <c r="L10" s="149"/>
      <c r="M10" s="149" t="e">
        <f t="shared" si="4"/>
        <v>#DIV/0!</v>
      </c>
      <c r="N10" s="149">
        <v>0</v>
      </c>
      <c r="O10" s="149" t="e">
        <f t="shared" si="5"/>
        <v>#DIV/0!</v>
      </c>
      <c r="P10" s="149"/>
      <c r="Q10" s="149" t="e">
        <f t="shared" si="6"/>
        <v>#DIV/0!</v>
      </c>
      <c r="R10" s="149" t="e">
        <f t="shared" si="7"/>
        <v>#DIV/0!</v>
      </c>
      <c r="S10" s="149" t="e">
        <f t="shared" si="8"/>
        <v>#DIV/0!</v>
      </c>
      <c r="T10" s="149"/>
      <c r="U10" s="149"/>
      <c r="V10" s="149">
        <v>0</v>
      </c>
      <c r="W10" s="149" t="e">
        <f t="shared" si="9"/>
        <v>#DIV/0!</v>
      </c>
      <c r="X10" s="149"/>
      <c r="Y10" s="149" t="e">
        <f t="shared" si="10"/>
        <v>#DIV/0!</v>
      </c>
      <c r="Z10" s="149"/>
      <c r="AA10" s="149" t="e">
        <f t="shared" si="11"/>
        <v>#DIV/0!</v>
      </c>
    </row>
    <row r="11" spans="1:27" ht="15">
      <c r="A11" s="214"/>
      <c r="B11" s="150" t="s">
        <v>14</v>
      </c>
      <c r="C11" s="149"/>
      <c r="D11" s="149"/>
      <c r="E11" s="149" t="e">
        <f t="shared" si="0"/>
        <v>#DIV/0!</v>
      </c>
      <c r="F11" s="149">
        <v>0</v>
      </c>
      <c r="G11" s="149" t="e">
        <f t="shared" si="1"/>
        <v>#DIV/0!</v>
      </c>
      <c r="H11" s="149"/>
      <c r="I11" s="149" t="e">
        <f t="shared" si="2"/>
        <v>#DIV/0!</v>
      </c>
      <c r="J11" s="149"/>
      <c r="K11" s="149" t="e">
        <f t="shared" si="3"/>
        <v>#DIV/0!</v>
      </c>
      <c r="L11" s="149"/>
      <c r="M11" s="149" t="e">
        <f t="shared" si="4"/>
        <v>#DIV/0!</v>
      </c>
      <c r="N11" s="149">
        <v>0</v>
      </c>
      <c r="O11" s="149" t="e">
        <f t="shared" si="5"/>
        <v>#DIV/0!</v>
      </c>
      <c r="P11" s="149"/>
      <c r="Q11" s="149" t="e">
        <f t="shared" si="6"/>
        <v>#DIV/0!</v>
      </c>
      <c r="R11" s="149" t="e">
        <f t="shared" si="7"/>
        <v>#DIV/0!</v>
      </c>
      <c r="S11" s="149" t="e">
        <f t="shared" si="8"/>
        <v>#DIV/0!</v>
      </c>
      <c r="T11" s="149"/>
      <c r="U11" s="149"/>
      <c r="V11" s="149">
        <v>0</v>
      </c>
      <c r="W11" s="149" t="e">
        <f t="shared" si="9"/>
        <v>#DIV/0!</v>
      </c>
      <c r="X11" s="149"/>
      <c r="Y11" s="149" t="e">
        <f t="shared" si="10"/>
        <v>#DIV/0!</v>
      </c>
      <c r="Z11" s="149"/>
      <c r="AA11" s="149" t="e">
        <f t="shared" si="11"/>
        <v>#DIV/0!</v>
      </c>
    </row>
    <row r="12" spans="1:27" ht="15">
      <c r="A12" s="214"/>
      <c r="B12" s="114" t="s">
        <v>10</v>
      </c>
      <c r="C12" s="149">
        <f>SUM(C4:C11)</f>
        <v>0</v>
      </c>
      <c r="D12" s="149">
        <f>SUM(D4:D11)</f>
        <v>0</v>
      </c>
      <c r="E12" s="149" t="e">
        <f t="shared" si="0"/>
        <v>#DIV/0!</v>
      </c>
      <c r="F12" s="149">
        <f>SUM(F4:F11)</f>
        <v>0</v>
      </c>
      <c r="G12" s="149" t="e">
        <f t="shared" si="1"/>
        <v>#DIV/0!</v>
      </c>
      <c r="H12" s="149">
        <f>SUM(H4:H11)</f>
        <v>0</v>
      </c>
      <c r="I12" s="149" t="e">
        <f t="shared" si="2"/>
        <v>#DIV/0!</v>
      </c>
      <c r="J12" s="149">
        <f>SUM(J4:J11)</f>
        <v>0</v>
      </c>
      <c r="K12" s="149" t="e">
        <f t="shared" si="3"/>
        <v>#DIV/0!</v>
      </c>
      <c r="L12" s="149">
        <f>SUM(L4:L11)</f>
        <v>0</v>
      </c>
      <c r="M12" s="149" t="e">
        <f t="shared" si="4"/>
        <v>#DIV/0!</v>
      </c>
      <c r="N12" s="149" t="s">
        <v>7</v>
      </c>
      <c r="O12" s="149" t="s">
        <v>7</v>
      </c>
      <c r="P12" s="149" t="s">
        <v>7</v>
      </c>
      <c r="Q12" s="149" t="s">
        <v>7</v>
      </c>
      <c r="R12" s="149" t="e">
        <f t="shared" si="7"/>
        <v>#DIV/0!</v>
      </c>
      <c r="S12" s="149" t="e">
        <f t="shared" si="8"/>
        <v>#DIV/0!</v>
      </c>
      <c r="T12" s="149"/>
      <c r="U12" s="149"/>
      <c r="V12" s="149" t="s">
        <v>8</v>
      </c>
      <c r="W12" s="149" t="s">
        <v>7</v>
      </c>
      <c r="X12" s="149" t="s">
        <v>7</v>
      </c>
      <c r="Y12" s="149" t="s">
        <v>7</v>
      </c>
      <c r="Z12" s="149" t="s">
        <v>7</v>
      </c>
      <c r="AA12" s="149" t="s">
        <v>7</v>
      </c>
    </row>
    <row r="13" spans="1:27" ht="15">
      <c r="A13" s="214"/>
      <c r="B13" s="114" t="s">
        <v>9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ht="15">
      <c r="A14" s="215"/>
      <c r="B14" s="114" t="s">
        <v>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ht="15">
      <c r="A15" s="213" t="s">
        <v>118</v>
      </c>
      <c r="B15" s="55" t="s">
        <v>11</v>
      </c>
      <c r="C15" s="89">
        <v>74</v>
      </c>
      <c r="D15" s="89">
        <v>69</v>
      </c>
      <c r="E15" s="74">
        <v>0.9324</v>
      </c>
      <c r="F15" s="89">
        <v>11</v>
      </c>
      <c r="G15" s="19">
        <v>0.1594</v>
      </c>
      <c r="H15" s="89">
        <v>25</v>
      </c>
      <c r="I15" s="74">
        <v>0.3623</v>
      </c>
      <c r="J15" s="89">
        <v>24</v>
      </c>
      <c r="K15" s="74">
        <v>0.3478</v>
      </c>
      <c r="L15" s="89">
        <v>9</v>
      </c>
      <c r="M15" s="20">
        <v>0.1304</v>
      </c>
      <c r="N15" s="89">
        <v>12</v>
      </c>
      <c r="O15" s="74">
        <v>0.1739</v>
      </c>
      <c r="P15" s="89">
        <v>5</v>
      </c>
      <c r="Q15" s="74">
        <v>0.0725</v>
      </c>
      <c r="R15" s="74">
        <v>0.8406</v>
      </c>
      <c r="S15" s="74">
        <v>0.4783</v>
      </c>
      <c r="T15" s="89">
        <v>32.42</v>
      </c>
      <c r="U15" s="89">
        <v>3.45</v>
      </c>
      <c r="V15" s="89">
        <v>19</v>
      </c>
      <c r="W15" s="19">
        <v>0.2754</v>
      </c>
      <c r="X15" s="89">
        <v>47</v>
      </c>
      <c r="Y15" s="74">
        <v>0.6812</v>
      </c>
      <c r="Z15" s="89">
        <v>3</v>
      </c>
      <c r="AA15" s="74">
        <v>0.0436</v>
      </c>
    </row>
    <row r="16" spans="1:27" ht="15">
      <c r="A16" s="214"/>
      <c r="B16" s="16" t="s">
        <v>18</v>
      </c>
      <c r="C16" s="73">
        <v>52</v>
      </c>
      <c r="D16" s="128">
        <v>48</v>
      </c>
      <c r="E16" s="74">
        <v>0.9231</v>
      </c>
      <c r="F16" s="128">
        <v>2</v>
      </c>
      <c r="G16" s="74">
        <v>0.0417</v>
      </c>
      <c r="H16" s="128">
        <v>29</v>
      </c>
      <c r="I16" s="74">
        <v>0.6042</v>
      </c>
      <c r="J16" s="128">
        <v>12</v>
      </c>
      <c r="K16" s="74">
        <v>0.25</v>
      </c>
      <c r="L16" s="128">
        <v>5</v>
      </c>
      <c r="M16" s="20">
        <v>0.1042</v>
      </c>
      <c r="N16" s="128">
        <v>10</v>
      </c>
      <c r="O16" s="74">
        <v>0.2083</v>
      </c>
      <c r="P16" s="128">
        <v>4</v>
      </c>
      <c r="Q16" s="20">
        <v>0.0833</v>
      </c>
      <c r="R16" s="74">
        <v>0.9583</v>
      </c>
      <c r="S16" s="74">
        <v>0.3542</v>
      </c>
      <c r="T16" s="128">
        <v>32.5</v>
      </c>
      <c r="U16" s="128">
        <v>3.4</v>
      </c>
      <c r="V16" s="128">
        <v>3</v>
      </c>
      <c r="W16" s="74">
        <v>0.0625</v>
      </c>
      <c r="X16" s="128">
        <v>44</v>
      </c>
      <c r="Y16" s="20">
        <v>0.9167</v>
      </c>
      <c r="Z16" s="128">
        <v>1</v>
      </c>
      <c r="AA16" s="74">
        <v>0.0208</v>
      </c>
    </row>
    <row r="17" spans="1:27" ht="15">
      <c r="A17" s="214"/>
      <c r="B17" s="55" t="s">
        <v>84</v>
      </c>
      <c r="C17" s="89">
        <v>119</v>
      </c>
      <c r="D17" s="89">
        <v>95</v>
      </c>
      <c r="E17" s="74">
        <v>0.798</v>
      </c>
      <c r="F17" s="89">
        <v>15</v>
      </c>
      <c r="G17" s="19">
        <v>0.158</v>
      </c>
      <c r="H17" s="89">
        <v>53</v>
      </c>
      <c r="I17" s="74">
        <v>0.558</v>
      </c>
      <c r="J17" s="89">
        <v>25</v>
      </c>
      <c r="K17" s="74">
        <v>0.263</v>
      </c>
      <c r="L17" s="89">
        <v>2</v>
      </c>
      <c r="M17" s="74">
        <v>0.021</v>
      </c>
      <c r="N17" s="89">
        <v>33</v>
      </c>
      <c r="O17" s="19">
        <v>0.348</v>
      </c>
      <c r="P17" s="89">
        <v>0</v>
      </c>
      <c r="Q17" s="93">
        <v>0</v>
      </c>
      <c r="R17" s="74">
        <v>0.842</v>
      </c>
      <c r="S17" s="74">
        <v>0.284</v>
      </c>
      <c r="T17" s="1">
        <v>28.9</v>
      </c>
      <c r="U17" s="89">
        <v>3.1</v>
      </c>
      <c r="V17" s="89">
        <v>30</v>
      </c>
      <c r="W17" s="19">
        <v>0.316</v>
      </c>
      <c r="X17" s="89">
        <v>62</v>
      </c>
      <c r="Y17" s="74">
        <v>0.623</v>
      </c>
      <c r="Z17" s="89">
        <v>3</v>
      </c>
      <c r="AA17" s="74">
        <v>0.032</v>
      </c>
    </row>
    <row r="18" spans="1:27" ht="15">
      <c r="A18" s="214"/>
      <c r="B18" s="55" t="s">
        <v>17</v>
      </c>
      <c r="C18" s="89">
        <v>71</v>
      </c>
      <c r="D18" s="89">
        <v>68</v>
      </c>
      <c r="E18" s="74">
        <v>0.958</v>
      </c>
      <c r="F18" s="89">
        <v>4</v>
      </c>
      <c r="G18" s="74">
        <v>0.074</v>
      </c>
      <c r="H18" s="89">
        <v>29</v>
      </c>
      <c r="I18" s="74">
        <v>0.426</v>
      </c>
      <c r="J18" s="89">
        <v>31</v>
      </c>
      <c r="K18" s="74">
        <v>0.455</v>
      </c>
      <c r="L18" s="89">
        <v>3</v>
      </c>
      <c r="M18" s="74">
        <v>0.044</v>
      </c>
      <c r="N18" s="89">
        <v>10</v>
      </c>
      <c r="O18" s="74">
        <v>0.147</v>
      </c>
      <c r="P18" s="89">
        <v>0</v>
      </c>
      <c r="Q18" s="93">
        <v>0</v>
      </c>
      <c r="R18" s="74">
        <v>0.941</v>
      </c>
      <c r="S18" s="93">
        <v>0.5</v>
      </c>
      <c r="T18" s="89">
        <v>33.78</v>
      </c>
      <c r="U18" s="89">
        <v>3.44</v>
      </c>
      <c r="V18" s="89">
        <v>31</v>
      </c>
      <c r="W18" s="19">
        <v>0.456</v>
      </c>
      <c r="X18" s="89">
        <v>37</v>
      </c>
      <c r="Y18" s="74">
        <v>0.544</v>
      </c>
      <c r="Z18" s="89">
        <v>0</v>
      </c>
      <c r="AA18" s="93">
        <v>0</v>
      </c>
    </row>
    <row r="19" spans="1:27" ht="15">
      <c r="A19" s="214"/>
      <c r="B19" s="55" t="s">
        <v>15</v>
      </c>
      <c r="C19" s="107">
        <v>11</v>
      </c>
      <c r="D19" s="107">
        <v>11</v>
      </c>
      <c r="E19" s="107">
        <v>100</v>
      </c>
      <c r="F19" s="107">
        <v>0</v>
      </c>
      <c r="G19" s="107">
        <v>0</v>
      </c>
      <c r="H19" s="107">
        <v>8</v>
      </c>
      <c r="I19" s="107">
        <v>72.73</v>
      </c>
      <c r="J19" s="107">
        <v>3</v>
      </c>
      <c r="K19" s="107" t="s">
        <v>220</v>
      </c>
      <c r="L19" s="107">
        <v>0</v>
      </c>
      <c r="M19" s="107">
        <v>0</v>
      </c>
      <c r="N19" s="107">
        <v>2</v>
      </c>
      <c r="O19" s="107">
        <v>18</v>
      </c>
      <c r="P19" s="107">
        <v>0</v>
      </c>
      <c r="Q19" s="107">
        <v>0</v>
      </c>
      <c r="R19" s="107">
        <v>100</v>
      </c>
      <c r="S19" s="107">
        <v>27</v>
      </c>
      <c r="T19" s="107">
        <v>31.8</v>
      </c>
      <c r="U19" s="107">
        <v>3.2</v>
      </c>
      <c r="V19" s="107">
        <v>4</v>
      </c>
      <c r="W19" s="1">
        <v>36</v>
      </c>
      <c r="X19" s="107">
        <v>7</v>
      </c>
      <c r="Y19" s="107">
        <v>64</v>
      </c>
      <c r="Z19" s="107">
        <v>0</v>
      </c>
      <c r="AA19" s="107">
        <v>0</v>
      </c>
    </row>
    <row r="20" spans="1:27" ht="15">
      <c r="A20" s="214"/>
      <c r="B20" s="55" t="s">
        <v>16</v>
      </c>
      <c r="C20" s="92">
        <v>10</v>
      </c>
      <c r="D20" s="92">
        <v>10</v>
      </c>
      <c r="E20" s="93">
        <v>1</v>
      </c>
      <c r="F20" s="92">
        <v>2</v>
      </c>
      <c r="G20" s="132">
        <v>0.2</v>
      </c>
      <c r="H20" s="92">
        <v>6</v>
      </c>
      <c r="I20" s="93">
        <v>0.6</v>
      </c>
      <c r="J20" s="92">
        <v>2</v>
      </c>
      <c r="K20" s="93">
        <v>0.2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132">
        <v>0.8</v>
      </c>
      <c r="S20" s="132">
        <v>0.2</v>
      </c>
      <c r="T20" s="1">
        <v>29.9</v>
      </c>
      <c r="U20" s="1">
        <v>3</v>
      </c>
      <c r="V20" s="92">
        <v>1</v>
      </c>
      <c r="W20" s="93">
        <v>0.1</v>
      </c>
      <c r="X20" s="92">
        <v>9</v>
      </c>
      <c r="Y20" s="134">
        <v>0.9</v>
      </c>
      <c r="Z20" s="92">
        <v>0</v>
      </c>
      <c r="AA20" s="92">
        <v>0</v>
      </c>
    </row>
    <row r="21" spans="1:27" ht="15">
      <c r="A21" s="214"/>
      <c r="B21" s="55" t="s">
        <v>13</v>
      </c>
      <c r="C21" s="128">
        <v>8</v>
      </c>
      <c r="D21" s="128">
        <v>7</v>
      </c>
      <c r="E21" s="74">
        <v>0.875</v>
      </c>
      <c r="F21" s="128">
        <v>1</v>
      </c>
      <c r="G21" s="19">
        <v>0.142</v>
      </c>
      <c r="H21" s="128">
        <v>3</v>
      </c>
      <c r="I21" s="74">
        <v>0.429</v>
      </c>
      <c r="J21" s="128">
        <v>3</v>
      </c>
      <c r="K21" s="74">
        <v>0.429</v>
      </c>
      <c r="L21" s="128">
        <v>0</v>
      </c>
      <c r="M21" s="128">
        <v>0</v>
      </c>
      <c r="N21" s="128">
        <v>1</v>
      </c>
      <c r="O21" s="74">
        <v>0.142</v>
      </c>
      <c r="P21" s="128">
        <v>0</v>
      </c>
      <c r="Q21" s="128">
        <v>0</v>
      </c>
      <c r="R21" s="74">
        <v>0.857</v>
      </c>
      <c r="S21" s="74">
        <v>0.429</v>
      </c>
      <c r="T21" s="127">
        <v>29.9</v>
      </c>
      <c r="U21" s="128">
        <v>3.1</v>
      </c>
      <c r="V21" s="128">
        <v>1</v>
      </c>
      <c r="W21" s="93">
        <v>0.14</v>
      </c>
      <c r="X21" s="128">
        <v>6</v>
      </c>
      <c r="Y21" s="93">
        <v>0.86</v>
      </c>
      <c r="Z21" s="128">
        <v>0</v>
      </c>
      <c r="AA21" s="128">
        <v>0</v>
      </c>
    </row>
    <row r="22" spans="1:27" ht="15">
      <c r="A22" s="214"/>
      <c r="B22" s="55" t="s">
        <v>14</v>
      </c>
      <c r="C22" s="89">
        <v>2</v>
      </c>
      <c r="D22" s="89">
        <v>2</v>
      </c>
      <c r="E22" s="93">
        <v>1</v>
      </c>
      <c r="F22" s="89">
        <v>0</v>
      </c>
      <c r="G22" s="93">
        <v>0</v>
      </c>
      <c r="H22" s="89">
        <v>1</v>
      </c>
      <c r="I22" s="93">
        <v>0.5</v>
      </c>
      <c r="J22" s="89">
        <v>1</v>
      </c>
      <c r="K22" s="93">
        <v>0.5</v>
      </c>
      <c r="L22" s="89">
        <v>0</v>
      </c>
      <c r="M22" s="93">
        <v>0</v>
      </c>
      <c r="N22" s="89">
        <v>0</v>
      </c>
      <c r="O22" s="93">
        <v>0</v>
      </c>
      <c r="P22" s="89">
        <v>0</v>
      </c>
      <c r="Q22" s="93">
        <v>0</v>
      </c>
      <c r="R22" s="93">
        <v>1</v>
      </c>
      <c r="S22" s="93">
        <v>0.5</v>
      </c>
      <c r="T22" s="89">
        <v>32.5</v>
      </c>
      <c r="U22" s="89">
        <v>3.5</v>
      </c>
      <c r="V22" s="89">
        <v>0</v>
      </c>
      <c r="W22" s="93">
        <v>0</v>
      </c>
      <c r="X22" s="89">
        <v>2</v>
      </c>
      <c r="Y22" s="93">
        <v>1</v>
      </c>
      <c r="Z22" s="89">
        <v>0</v>
      </c>
      <c r="AA22" s="93">
        <v>0</v>
      </c>
    </row>
    <row r="23" spans="1:27" s="126" customFormat="1" ht="15">
      <c r="A23" s="214"/>
      <c r="B23" s="114" t="s">
        <v>10</v>
      </c>
      <c r="C23" s="115"/>
      <c r="D23" s="115">
        <v>310</v>
      </c>
      <c r="E23" s="115"/>
      <c r="F23" s="115"/>
      <c r="G23" s="116">
        <v>11.6</v>
      </c>
      <c r="H23" s="115"/>
      <c r="I23" s="115">
        <v>49.7</v>
      </c>
      <c r="J23" s="115"/>
      <c r="K23" s="115">
        <v>32.6</v>
      </c>
      <c r="L23" s="115"/>
      <c r="M23" s="120">
        <v>6.1</v>
      </c>
      <c r="N23" s="115">
        <f>SUM(N15:N22)</f>
        <v>68</v>
      </c>
      <c r="O23" s="131">
        <f>N23/D23</f>
        <v>0.21935483870967742</v>
      </c>
      <c r="P23" s="115">
        <f>SUM(P15:P22)</f>
        <v>9</v>
      </c>
      <c r="Q23" s="117">
        <f>P23/D23</f>
        <v>0.02903225806451613</v>
      </c>
      <c r="R23" s="116">
        <f>I23+K23+M23</f>
        <v>88.4</v>
      </c>
      <c r="S23" s="120">
        <f>K23+M23</f>
        <v>38.7</v>
      </c>
      <c r="T23" s="115">
        <f>AVERAGE(T15:T22)</f>
        <v>31.462500000000002</v>
      </c>
      <c r="U23" s="115">
        <f>SUM(U15:U22)/8</f>
        <v>3.27375</v>
      </c>
      <c r="V23" s="115"/>
      <c r="W23" s="133">
        <v>0.29</v>
      </c>
      <c r="X23" s="115"/>
      <c r="Y23" s="118">
        <v>0.69</v>
      </c>
      <c r="Z23" s="115"/>
      <c r="AA23" s="118">
        <v>0.02</v>
      </c>
    </row>
    <row r="24" spans="1:27" s="126" customFormat="1" ht="15">
      <c r="A24" s="214"/>
      <c r="B24" s="114" t="s">
        <v>9</v>
      </c>
      <c r="C24" s="115"/>
      <c r="D24" s="115">
        <v>12647</v>
      </c>
      <c r="E24" s="115"/>
      <c r="F24" s="115"/>
      <c r="G24" s="115">
        <v>13.4</v>
      </c>
      <c r="H24" s="115"/>
      <c r="I24" s="115">
        <v>43.5</v>
      </c>
      <c r="J24" s="115"/>
      <c r="K24" s="115">
        <v>35</v>
      </c>
      <c r="L24" s="115"/>
      <c r="M24" s="115">
        <v>8.1</v>
      </c>
      <c r="N24" s="115"/>
      <c r="O24" s="115"/>
      <c r="P24" s="115"/>
      <c r="Q24" s="115"/>
      <c r="R24" s="115">
        <f>I24+K24+M24</f>
        <v>86.6</v>
      </c>
      <c r="S24" s="115">
        <f>K24+M24</f>
        <v>43.1</v>
      </c>
      <c r="T24" s="115"/>
      <c r="U24" s="115"/>
      <c r="V24" s="115"/>
      <c r="W24" s="115"/>
      <c r="X24" s="115"/>
      <c r="Y24" s="115"/>
      <c r="Z24" s="115"/>
      <c r="AA24" s="115"/>
    </row>
    <row r="25" spans="1:27" s="126" customFormat="1" ht="15">
      <c r="A25" s="215"/>
      <c r="B25" s="114" t="s">
        <v>2</v>
      </c>
      <c r="C25" s="115"/>
      <c r="D25" s="115">
        <v>1300220</v>
      </c>
      <c r="E25" s="115"/>
      <c r="F25" s="115"/>
      <c r="G25" s="115">
        <v>16.6</v>
      </c>
      <c r="H25" s="115"/>
      <c r="I25" s="115">
        <v>38.9</v>
      </c>
      <c r="J25" s="115"/>
      <c r="K25" s="115">
        <v>34.4</v>
      </c>
      <c r="L25" s="115"/>
      <c r="M25" s="115">
        <v>10.1</v>
      </c>
      <c r="N25" s="115"/>
      <c r="O25" s="115"/>
      <c r="P25" s="115"/>
      <c r="Q25" s="115"/>
      <c r="R25" s="115">
        <f>I25+K25+M25</f>
        <v>83.39999999999999</v>
      </c>
      <c r="S25" s="115">
        <f>K25+M25</f>
        <v>44.5</v>
      </c>
      <c r="T25" s="115"/>
      <c r="U25" s="115"/>
      <c r="V25" s="115"/>
      <c r="W25" s="115"/>
      <c r="X25" s="115"/>
      <c r="Y25" s="115"/>
      <c r="Z25" s="115"/>
      <c r="AA25" s="115"/>
    </row>
    <row r="26" spans="1:27" ht="15">
      <c r="A26" s="230" t="s">
        <v>27</v>
      </c>
      <c r="B26" s="3" t="s">
        <v>11</v>
      </c>
      <c r="C26" s="3">
        <v>58</v>
      </c>
      <c r="D26" s="3">
        <v>54</v>
      </c>
      <c r="E26" s="13">
        <f aca="true" t="shared" si="12" ref="E26:E33">D26/C26</f>
        <v>0.9310344827586207</v>
      </c>
      <c r="F26" s="3">
        <v>8</v>
      </c>
      <c r="G26" s="13">
        <f aca="true" t="shared" si="13" ref="G26:G33">F26/D26</f>
        <v>0.14814814814814814</v>
      </c>
      <c r="H26" s="3">
        <v>24</v>
      </c>
      <c r="I26" s="13">
        <f aca="true" t="shared" si="14" ref="I26:I33">H26/D26</f>
        <v>0.4444444444444444</v>
      </c>
      <c r="J26" s="3">
        <v>21</v>
      </c>
      <c r="K26" s="13">
        <f aca="true" t="shared" si="15" ref="K26:K33">J26/D26</f>
        <v>0.3888888888888889</v>
      </c>
      <c r="L26" s="3">
        <v>1</v>
      </c>
      <c r="M26" s="13">
        <f aca="true" t="shared" si="16" ref="M26:M33">L26/D26</f>
        <v>0.018518518518518517</v>
      </c>
      <c r="N26" s="3">
        <v>17</v>
      </c>
      <c r="O26" s="19">
        <f>N26/D26</f>
        <v>0.3148148148148148</v>
      </c>
      <c r="P26" s="3">
        <v>0</v>
      </c>
      <c r="Q26" s="13">
        <f aca="true" t="shared" si="17" ref="Q26:Q34">P26/D26</f>
        <v>0</v>
      </c>
      <c r="R26" s="13">
        <f>I26+K26+M26</f>
        <v>0.8518518518518517</v>
      </c>
      <c r="S26" s="13">
        <f aca="true" t="shared" si="18" ref="S26:S34">K26+M26</f>
        <v>0.40740740740740744</v>
      </c>
      <c r="T26" s="3">
        <v>30.5</v>
      </c>
      <c r="U26" s="3">
        <v>3.28</v>
      </c>
      <c r="V26" s="3">
        <v>34</v>
      </c>
      <c r="W26" s="19">
        <f>V26/D26</f>
        <v>0.6296296296296297</v>
      </c>
      <c r="X26" s="3">
        <v>20</v>
      </c>
      <c r="Y26" s="19">
        <f>X26/D26</f>
        <v>0.37037037037037035</v>
      </c>
      <c r="Z26" s="3">
        <v>0</v>
      </c>
      <c r="AA26" s="13">
        <f>Z26/D26</f>
        <v>0</v>
      </c>
    </row>
    <row r="27" spans="1:27" ht="15">
      <c r="A27" s="214"/>
      <c r="B27" s="16" t="s">
        <v>18</v>
      </c>
      <c r="C27" s="3">
        <v>57</v>
      </c>
      <c r="D27" s="3">
        <v>51</v>
      </c>
      <c r="E27" s="13">
        <f t="shared" si="12"/>
        <v>0.8947368421052632</v>
      </c>
      <c r="F27" s="3">
        <v>4</v>
      </c>
      <c r="G27" s="13">
        <f t="shared" si="13"/>
        <v>0.0784313725490196</v>
      </c>
      <c r="H27" s="3">
        <v>29</v>
      </c>
      <c r="I27" s="13">
        <f t="shared" si="14"/>
        <v>0.5686274509803921</v>
      </c>
      <c r="J27" s="3">
        <v>17</v>
      </c>
      <c r="K27" s="13">
        <f t="shared" si="15"/>
        <v>0.3333333333333333</v>
      </c>
      <c r="L27" s="3">
        <v>1</v>
      </c>
      <c r="M27" s="13">
        <f t="shared" si="16"/>
        <v>0.0196078431372549</v>
      </c>
      <c r="N27" s="3">
        <v>10</v>
      </c>
      <c r="O27" s="13">
        <f>N27/D27</f>
        <v>0.19607843137254902</v>
      </c>
      <c r="P27" s="3">
        <v>1</v>
      </c>
      <c r="Q27" s="13">
        <f t="shared" si="17"/>
        <v>0.0196078431372549</v>
      </c>
      <c r="R27" s="13">
        <f>I27+K27+M27</f>
        <v>0.9215686274509803</v>
      </c>
      <c r="S27" s="13">
        <f t="shared" si="18"/>
        <v>0.3529411764705882</v>
      </c>
      <c r="T27" s="3">
        <v>30.76</v>
      </c>
      <c r="U27" s="3">
        <v>3.29</v>
      </c>
      <c r="V27" s="3">
        <v>7</v>
      </c>
      <c r="W27" s="13">
        <f>V27/D27</f>
        <v>0.13725490196078433</v>
      </c>
      <c r="X27" s="3">
        <v>42</v>
      </c>
      <c r="Y27" s="20">
        <f>X27/D27</f>
        <v>0.8235294117647058</v>
      </c>
      <c r="Z27" s="3">
        <v>2</v>
      </c>
      <c r="AA27" s="13">
        <f>Z27/D27</f>
        <v>0.0392156862745098</v>
      </c>
    </row>
    <row r="28" spans="1:27" ht="15">
      <c r="A28" s="214"/>
      <c r="B28" s="3" t="s">
        <v>84</v>
      </c>
      <c r="C28" s="3">
        <v>116</v>
      </c>
      <c r="D28" s="3">
        <v>97</v>
      </c>
      <c r="E28" s="13">
        <f t="shared" si="12"/>
        <v>0.8362068965517241</v>
      </c>
      <c r="F28" s="3">
        <v>30</v>
      </c>
      <c r="G28" s="19">
        <f t="shared" si="13"/>
        <v>0.30927835051546393</v>
      </c>
      <c r="H28" s="3">
        <v>42</v>
      </c>
      <c r="I28" s="13">
        <f t="shared" si="14"/>
        <v>0.4329896907216495</v>
      </c>
      <c r="J28" s="3">
        <v>24</v>
      </c>
      <c r="K28" s="13">
        <f t="shared" si="15"/>
        <v>0.24742268041237114</v>
      </c>
      <c r="L28" s="3">
        <v>1</v>
      </c>
      <c r="M28" s="13">
        <f t="shared" si="16"/>
        <v>0.010309278350515464</v>
      </c>
      <c r="N28" s="3">
        <v>1</v>
      </c>
      <c r="O28" s="13">
        <f>N28/D28</f>
        <v>0.010309278350515464</v>
      </c>
      <c r="P28" s="3">
        <v>0</v>
      </c>
      <c r="Q28" s="13">
        <f t="shared" si="17"/>
        <v>0</v>
      </c>
      <c r="R28" s="19">
        <f aca="true" t="shared" si="19" ref="R28:R34">I28+K28+M28</f>
        <v>0.6907216494845361</v>
      </c>
      <c r="S28" s="19">
        <f t="shared" si="18"/>
        <v>0.2577319587628866</v>
      </c>
      <c r="T28" s="1">
        <v>28.5</v>
      </c>
      <c r="U28" s="1">
        <v>3</v>
      </c>
      <c r="V28" s="3">
        <v>39</v>
      </c>
      <c r="W28" s="13">
        <f>V28/D28</f>
        <v>0.4020618556701031</v>
      </c>
      <c r="X28" s="3">
        <v>58</v>
      </c>
      <c r="Y28" s="13">
        <f aca="true" t="shared" si="20" ref="Y28:Y34">X28/D28</f>
        <v>0.5979381443298969</v>
      </c>
      <c r="Z28" s="3">
        <v>0</v>
      </c>
      <c r="AA28" s="13">
        <f aca="true" t="shared" si="21" ref="AA28:AA34">Z28/D28</f>
        <v>0</v>
      </c>
    </row>
    <row r="29" spans="1:27" ht="15">
      <c r="A29" s="214"/>
      <c r="B29" s="3" t="s">
        <v>17</v>
      </c>
      <c r="C29" s="3">
        <v>73</v>
      </c>
      <c r="D29" s="3">
        <v>68</v>
      </c>
      <c r="E29" s="13">
        <f t="shared" si="12"/>
        <v>0.9315068493150684</v>
      </c>
      <c r="F29" s="3">
        <v>9</v>
      </c>
      <c r="G29" s="13">
        <f t="shared" si="13"/>
        <v>0.1323529411764706</v>
      </c>
      <c r="H29" s="3">
        <v>34</v>
      </c>
      <c r="I29" s="13">
        <f t="shared" si="14"/>
        <v>0.5</v>
      </c>
      <c r="J29" s="3">
        <v>21</v>
      </c>
      <c r="K29" s="13">
        <f t="shared" si="15"/>
        <v>0.3088235294117647</v>
      </c>
      <c r="L29" s="3">
        <v>4</v>
      </c>
      <c r="M29" s="20">
        <f t="shared" si="16"/>
        <v>0.058823529411764705</v>
      </c>
      <c r="N29" s="54">
        <v>19</v>
      </c>
      <c r="O29" s="19">
        <f aca="true" t="shared" si="22" ref="O29:O34">N29/D29</f>
        <v>0.27941176470588236</v>
      </c>
      <c r="P29" s="3">
        <v>3</v>
      </c>
      <c r="Q29" s="20">
        <f t="shared" si="17"/>
        <v>0.04411764705882353</v>
      </c>
      <c r="R29" s="13">
        <f t="shared" si="19"/>
        <v>0.8676470588235294</v>
      </c>
      <c r="S29" s="13">
        <f t="shared" si="18"/>
        <v>0.36764705882352944</v>
      </c>
      <c r="T29" s="3">
        <v>30.49</v>
      </c>
      <c r="U29" s="3">
        <v>3.44</v>
      </c>
      <c r="V29" s="3">
        <v>27</v>
      </c>
      <c r="W29" s="13">
        <f aca="true" t="shared" si="23" ref="W29:W34">V29/D29</f>
        <v>0.39705882352941174</v>
      </c>
      <c r="X29" s="3">
        <v>38</v>
      </c>
      <c r="Y29" s="13">
        <f t="shared" si="20"/>
        <v>0.5588235294117647</v>
      </c>
      <c r="Z29" s="3">
        <v>3</v>
      </c>
      <c r="AA29" s="13">
        <f t="shared" si="21"/>
        <v>0.04411764705882353</v>
      </c>
    </row>
    <row r="30" spans="1:27" ht="15">
      <c r="A30" s="214"/>
      <c r="B30" s="3" t="s">
        <v>15</v>
      </c>
      <c r="C30" s="3">
        <v>3</v>
      </c>
      <c r="D30" s="3">
        <v>3</v>
      </c>
      <c r="E30" s="13">
        <f t="shared" si="12"/>
        <v>1</v>
      </c>
      <c r="F30" s="3">
        <v>0</v>
      </c>
      <c r="G30" s="20">
        <f t="shared" si="13"/>
        <v>0</v>
      </c>
      <c r="H30" s="3">
        <v>2</v>
      </c>
      <c r="I30" s="13">
        <f t="shared" si="14"/>
        <v>0.6666666666666666</v>
      </c>
      <c r="J30" s="3">
        <v>1</v>
      </c>
      <c r="K30" s="13">
        <f t="shared" si="15"/>
        <v>0.3333333333333333</v>
      </c>
      <c r="L30" s="3">
        <v>0</v>
      </c>
      <c r="M30" s="19">
        <f t="shared" si="16"/>
        <v>0</v>
      </c>
      <c r="N30" s="3">
        <v>0</v>
      </c>
      <c r="O30" s="13">
        <f t="shared" si="22"/>
        <v>0</v>
      </c>
      <c r="P30" s="3">
        <v>0</v>
      </c>
      <c r="Q30" s="13">
        <f t="shared" si="17"/>
        <v>0</v>
      </c>
      <c r="R30" s="20">
        <f t="shared" si="19"/>
        <v>1</v>
      </c>
      <c r="S30" s="13">
        <f t="shared" si="18"/>
        <v>0.3333333333333333</v>
      </c>
      <c r="T30" s="3">
        <v>34</v>
      </c>
      <c r="U30" s="17">
        <v>3.3</v>
      </c>
      <c r="V30" s="3">
        <v>0</v>
      </c>
      <c r="W30" s="20">
        <f t="shared" si="23"/>
        <v>0</v>
      </c>
      <c r="X30" s="3">
        <v>3</v>
      </c>
      <c r="Y30" s="20">
        <f t="shared" si="20"/>
        <v>1</v>
      </c>
      <c r="Z30" s="3">
        <v>0</v>
      </c>
      <c r="AA30" s="13">
        <f t="shared" si="21"/>
        <v>0</v>
      </c>
    </row>
    <row r="31" spans="1:27" ht="15">
      <c r="A31" s="214"/>
      <c r="B31" s="3" t="s">
        <v>16</v>
      </c>
      <c r="C31" s="3">
        <v>17</v>
      </c>
      <c r="D31" s="3">
        <v>17</v>
      </c>
      <c r="E31" s="13">
        <f t="shared" si="12"/>
        <v>1</v>
      </c>
      <c r="F31" s="3">
        <v>4</v>
      </c>
      <c r="G31" s="13">
        <f t="shared" si="13"/>
        <v>0.23529411764705882</v>
      </c>
      <c r="H31" s="3">
        <v>9</v>
      </c>
      <c r="I31" s="13">
        <f t="shared" si="14"/>
        <v>0.5294117647058824</v>
      </c>
      <c r="J31" s="3">
        <v>4</v>
      </c>
      <c r="K31" s="13">
        <f t="shared" si="15"/>
        <v>0.23529411764705882</v>
      </c>
      <c r="L31" s="3">
        <v>0</v>
      </c>
      <c r="M31" s="19">
        <f t="shared" si="16"/>
        <v>0</v>
      </c>
      <c r="N31" s="3">
        <v>7</v>
      </c>
      <c r="O31" s="19">
        <f t="shared" si="22"/>
        <v>0.4117647058823529</v>
      </c>
      <c r="P31" s="3">
        <v>0</v>
      </c>
      <c r="Q31" s="13">
        <f t="shared" si="17"/>
        <v>0</v>
      </c>
      <c r="R31" s="19">
        <f t="shared" si="19"/>
        <v>0.7647058823529411</v>
      </c>
      <c r="S31" s="19">
        <f t="shared" si="18"/>
        <v>0.23529411764705882</v>
      </c>
      <c r="T31" s="1">
        <v>25.6</v>
      </c>
      <c r="U31" s="1">
        <v>3</v>
      </c>
      <c r="V31" s="3">
        <v>10</v>
      </c>
      <c r="W31" s="19">
        <f t="shared" si="23"/>
        <v>0.5882352941176471</v>
      </c>
      <c r="X31" s="3">
        <v>7</v>
      </c>
      <c r="Y31" s="13">
        <f t="shared" si="20"/>
        <v>0.4117647058823529</v>
      </c>
      <c r="Z31" s="3">
        <v>0</v>
      </c>
      <c r="AA31" s="13">
        <f t="shared" si="21"/>
        <v>0</v>
      </c>
    </row>
    <row r="32" spans="1:27" ht="15">
      <c r="A32" s="214"/>
      <c r="B32" s="3" t="s">
        <v>13</v>
      </c>
      <c r="C32" s="3">
        <v>8</v>
      </c>
      <c r="D32" s="3">
        <v>6</v>
      </c>
      <c r="E32" s="13">
        <f t="shared" si="12"/>
        <v>0.75</v>
      </c>
      <c r="F32" s="3">
        <v>1</v>
      </c>
      <c r="G32" s="13">
        <f t="shared" si="13"/>
        <v>0.16666666666666666</v>
      </c>
      <c r="H32" s="3">
        <v>2</v>
      </c>
      <c r="I32" s="13">
        <f t="shared" si="14"/>
        <v>0.3333333333333333</v>
      </c>
      <c r="J32" s="3">
        <v>3</v>
      </c>
      <c r="K32" s="13">
        <f t="shared" si="15"/>
        <v>0.5</v>
      </c>
      <c r="L32" s="3">
        <v>0</v>
      </c>
      <c r="M32" s="19">
        <f t="shared" si="16"/>
        <v>0</v>
      </c>
      <c r="N32" s="3">
        <v>1</v>
      </c>
      <c r="O32" s="13">
        <f t="shared" si="22"/>
        <v>0.16666666666666666</v>
      </c>
      <c r="P32" s="3">
        <v>0</v>
      </c>
      <c r="Q32" s="13">
        <f t="shared" si="17"/>
        <v>0</v>
      </c>
      <c r="R32" s="13">
        <f t="shared" si="19"/>
        <v>0.8333333333333333</v>
      </c>
      <c r="S32" s="20">
        <f t="shared" si="18"/>
        <v>0.5</v>
      </c>
      <c r="T32" s="3">
        <v>30.7</v>
      </c>
      <c r="U32" s="3">
        <v>3.3</v>
      </c>
      <c r="V32" s="3">
        <v>1</v>
      </c>
      <c r="W32" s="13">
        <f t="shared" si="23"/>
        <v>0.16666666666666666</v>
      </c>
      <c r="X32" s="3">
        <v>4</v>
      </c>
      <c r="Y32" s="13">
        <f t="shared" si="20"/>
        <v>0.6666666666666666</v>
      </c>
      <c r="Z32" s="3">
        <v>1</v>
      </c>
      <c r="AA32" s="13">
        <f t="shared" si="21"/>
        <v>0.16666666666666666</v>
      </c>
    </row>
    <row r="33" spans="1:27" ht="15">
      <c r="A33" s="214"/>
      <c r="B33" s="3" t="s">
        <v>14</v>
      </c>
      <c r="C33" s="3">
        <v>5</v>
      </c>
      <c r="D33" s="3">
        <v>5</v>
      </c>
      <c r="E33" s="18">
        <f t="shared" si="12"/>
        <v>1</v>
      </c>
      <c r="F33" s="3">
        <v>0</v>
      </c>
      <c r="G33" s="21">
        <f t="shared" si="13"/>
        <v>0</v>
      </c>
      <c r="H33" s="3">
        <v>2</v>
      </c>
      <c r="I33" s="13">
        <f t="shared" si="14"/>
        <v>0.4</v>
      </c>
      <c r="J33" s="3">
        <v>3</v>
      </c>
      <c r="K33" s="13">
        <f t="shared" si="15"/>
        <v>0.6</v>
      </c>
      <c r="L33" s="3">
        <v>0</v>
      </c>
      <c r="M33" s="1">
        <f t="shared" si="16"/>
        <v>0</v>
      </c>
      <c r="N33" s="3">
        <v>0</v>
      </c>
      <c r="O33" s="3">
        <f>N33/D33</f>
        <v>0</v>
      </c>
      <c r="P33" s="3">
        <v>0</v>
      </c>
      <c r="Q33" s="3">
        <f t="shared" si="17"/>
        <v>0</v>
      </c>
      <c r="R33" s="20">
        <f t="shared" si="19"/>
        <v>1</v>
      </c>
      <c r="S33" s="20">
        <f t="shared" si="18"/>
        <v>0.6</v>
      </c>
      <c r="T33" s="10">
        <v>35.8</v>
      </c>
      <c r="U33" s="10">
        <v>3.6</v>
      </c>
      <c r="V33" s="3">
        <v>0</v>
      </c>
      <c r="W33" s="10">
        <f>V33/D33</f>
        <v>0</v>
      </c>
      <c r="X33" s="3">
        <v>4</v>
      </c>
      <c r="Y33" s="21">
        <f>X33/D33</f>
        <v>0.8</v>
      </c>
      <c r="Z33" s="3">
        <v>1</v>
      </c>
      <c r="AA33" s="18">
        <f>Z33/D33</f>
        <v>0.2</v>
      </c>
    </row>
    <row r="34" spans="1:27" ht="15">
      <c r="A34" s="214"/>
      <c r="B34" s="3" t="s">
        <v>10</v>
      </c>
      <c r="C34" s="3">
        <f>SUM(C26:C33)</f>
        <v>337</v>
      </c>
      <c r="D34" s="3">
        <f>SUM(D26:D33)</f>
        <v>301</v>
      </c>
      <c r="E34" s="13">
        <f aca="true" t="shared" si="24" ref="E34:E40">D34/C34</f>
        <v>0.8931750741839762</v>
      </c>
      <c r="F34" s="3">
        <f>SUM(F26:F33)</f>
        <v>56</v>
      </c>
      <c r="G34" s="13">
        <f aca="true" t="shared" si="25" ref="G34:G40">F34/D34</f>
        <v>0.18604651162790697</v>
      </c>
      <c r="H34" s="3">
        <f>SUM(H26:H33)</f>
        <v>144</v>
      </c>
      <c r="I34" s="13">
        <f aca="true" t="shared" si="26" ref="I34:I40">H34/D34</f>
        <v>0.47840531561461797</v>
      </c>
      <c r="J34" s="3">
        <f>SUM(J26:J33)</f>
        <v>94</v>
      </c>
      <c r="K34" s="13">
        <f aca="true" t="shared" si="27" ref="K34:K40">J34/D34</f>
        <v>0.3122923588039867</v>
      </c>
      <c r="L34" s="3">
        <f>SUM(L26:L33)</f>
        <v>7</v>
      </c>
      <c r="M34" s="13">
        <f aca="true" t="shared" si="28" ref="M34:M40">L34/D34</f>
        <v>0.023255813953488372</v>
      </c>
      <c r="N34" s="3">
        <f>SUM(N26:N33)</f>
        <v>55</v>
      </c>
      <c r="O34" s="13">
        <f t="shared" si="22"/>
        <v>0.18272425249169436</v>
      </c>
      <c r="P34" s="3">
        <f>SUM(P26:P33)</f>
        <v>4</v>
      </c>
      <c r="Q34" s="13">
        <f t="shared" si="17"/>
        <v>0.013289036544850499</v>
      </c>
      <c r="R34" s="13">
        <f t="shared" si="19"/>
        <v>0.8139534883720931</v>
      </c>
      <c r="S34" s="13">
        <f t="shared" si="18"/>
        <v>0.33554817275747506</v>
      </c>
      <c r="T34" s="3"/>
      <c r="U34" s="3"/>
      <c r="V34" s="3">
        <f>SUM(V26:V33)</f>
        <v>118</v>
      </c>
      <c r="W34" s="13">
        <f t="shared" si="23"/>
        <v>0.3920265780730897</v>
      </c>
      <c r="X34" s="3">
        <f>SUM(X26:X33)</f>
        <v>176</v>
      </c>
      <c r="Y34" s="13">
        <f t="shared" si="20"/>
        <v>0.584717607973422</v>
      </c>
      <c r="Z34" s="3">
        <f>SUM(Z26:Z33)</f>
        <v>7</v>
      </c>
      <c r="AA34" s="13">
        <f t="shared" si="21"/>
        <v>0.023255813953488372</v>
      </c>
    </row>
    <row r="35" spans="1:27" ht="15">
      <c r="A35" s="214"/>
      <c r="B35" s="3" t="s">
        <v>9</v>
      </c>
      <c r="C35" s="3"/>
      <c r="D35" s="3">
        <v>12111</v>
      </c>
      <c r="E35" s="13" t="e">
        <f t="shared" si="24"/>
        <v>#DIV/0!</v>
      </c>
      <c r="F35" s="3"/>
      <c r="G35" s="13">
        <v>0.178</v>
      </c>
      <c r="H35" s="3"/>
      <c r="I35" s="13">
        <v>0.453</v>
      </c>
      <c r="J35" s="3"/>
      <c r="K35" s="13">
        <v>0.314</v>
      </c>
      <c r="L35" s="3"/>
      <c r="M35" s="13">
        <v>0.055</v>
      </c>
      <c r="N35" s="3" t="s">
        <v>7</v>
      </c>
      <c r="O35" s="3" t="s">
        <v>7</v>
      </c>
      <c r="P35" s="3" t="s">
        <v>7</v>
      </c>
      <c r="Q35" s="3" t="s">
        <v>7</v>
      </c>
      <c r="R35" s="13">
        <f aca="true" t="shared" si="29" ref="R35:R40">I35+K35+M35</f>
        <v>0.8220000000000001</v>
      </c>
      <c r="S35" s="13">
        <f aca="true" t="shared" si="30" ref="S35:S40">K35+M35</f>
        <v>0.369</v>
      </c>
      <c r="T35" s="3"/>
      <c r="U35" s="3"/>
      <c r="V35" s="3" t="s">
        <v>8</v>
      </c>
      <c r="W35" s="3" t="s">
        <v>7</v>
      </c>
      <c r="X35" s="3" t="s">
        <v>7</v>
      </c>
      <c r="Y35" s="3" t="s">
        <v>7</v>
      </c>
      <c r="Z35" s="3" t="s">
        <v>7</v>
      </c>
      <c r="AA35" s="3" t="s">
        <v>7</v>
      </c>
    </row>
    <row r="36" spans="1:27" ht="15">
      <c r="A36" s="215"/>
      <c r="B36" s="3" t="s">
        <v>2</v>
      </c>
      <c r="C36" s="3"/>
      <c r="D36" s="3">
        <v>990693</v>
      </c>
      <c r="E36" s="13" t="e">
        <f t="shared" si="24"/>
        <v>#DIV/0!</v>
      </c>
      <c r="F36" s="3"/>
      <c r="G36" s="13">
        <v>0.186</v>
      </c>
      <c r="H36" s="3"/>
      <c r="I36" s="13">
        <v>0.411</v>
      </c>
      <c r="J36" s="3"/>
      <c r="K36" s="13">
        <v>0.323</v>
      </c>
      <c r="L36" s="3"/>
      <c r="M36" s="13">
        <v>0.079</v>
      </c>
      <c r="N36" s="3" t="s">
        <v>7</v>
      </c>
      <c r="O36" s="3" t="s">
        <v>7</v>
      </c>
      <c r="P36" s="3" t="s">
        <v>7</v>
      </c>
      <c r="Q36" s="3" t="s">
        <v>7</v>
      </c>
      <c r="R36" s="13">
        <f t="shared" si="29"/>
        <v>0.813</v>
      </c>
      <c r="S36" s="13">
        <f t="shared" si="30"/>
        <v>0.402</v>
      </c>
      <c r="T36" s="3"/>
      <c r="U36" s="3"/>
      <c r="V36" s="3" t="s">
        <v>8</v>
      </c>
      <c r="W36" s="3" t="s">
        <v>7</v>
      </c>
      <c r="X36" s="3" t="s">
        <v>7</v>
      </c>
      <c r="Y36" s="3" t="s">
        <v>7</v>
      </c>
      <c r="Z36" s="3" t="s">
        <v>7</v>
      </c>
      <c r="AA36" s="3" t="s">
        <v>7</v>
      </c>
    </row>
    <row r="37" spans="1:27" ht="15" hidden="1">
      <c r="A37" s="227" t="s">
        <v>12</v>
      </c>
      <c r="B37" s="7" t="s">
        <v>44</v>
      </c>
      <c r="C37" s="5"/>
      <c r="D37" s="5"/>
      <c r="E37" s="8" t="e">
        <f t="shared" si="24"/>
        <v>#DIV/0!</v>
      </c>
      <c r="F37" s="5"/>
      <c r="G37" s="8" t="e">
        <f t="shared" si="25"/>
        <v>#DIV/0!</v>
      </c>
      <c r="H37" s="5"/>
      <c r="I37" s="8" t="e">
        <f t="shared" si="26"/>
        <v>#DIV/0!</v>
      </c>
      <c r="J37" s="5"/>
      <c r="K37" s="8" t="e">
        <f t="shared" si="27"/>
        <v>#DIV/0!</v>
      </c>
      <c r="L37" s="5"/>
      <c r="M37" s="8" t="e">
        <f t="shared" si="28"/>
        <v>#DIV/0!</v>
      </c>
      <c r="N37" s="1" t="s">
        <v>7</v>
      </c>
      <c r="O37" s="1" t="s">
        <v>7</v>
      </c>
      <c r="P37" s="1" t="s">
        <v>7</v>
      </c>
      <c r="Q37" s="1" t="s">
        <v>7</v>
      </c>
      <c r="R37" s="8" t="e">
        <f t="shared" si="29"/>
        <v>#DIV/0!</v>
      </c>
      <c r="S37" s="8" t="e">
        <f t="shared" si="30"/>
        <v>#DIV/0!</v>
      </c>
      <c r="T37" s="5"/>
      <c r="U37" s="5"/>
      <c r="V37" s="1" t="s">
        <v>8</v>
      </c>
      <c r="W37" s="1" t="s">
        <v>7</v>
      </c>
      <c r="X37" s="1" t="s">
        <v>7</v>
      </c>
      <c r="Y37" s="1" t="s">
        <v>7</v>
      </c>
      <c r="Z37" s="1" t="s">
        <v>7</v>
      </c>
      <c r="AA37" s="1" t="s">
        <v>7</v>
      </c>
    </row>
    <row r="38" spans="1:27" ht="15" hidden="1">
      <c r="A38" s="227"/>
      <c r="B38" s="4" t="s">
        <v>10</v>
      </c>
      <c r="C38" s="4"/>
      <c r="D38" s="4"/>
      <c r="E38" s="8" t="e">
        <f t="shared" si="24"/>
        <v>#DIV/0!</v>
      </c>
      <c r="F38" s="4"/>
      <c r="G38" s="8" t="e">
        <f t="shared" si="25"/>
        <v>#DIV/0!</v>
      </c>
      <c r="H38" s="4"/>
      <c r="I38" s="8" t="e">
        <f t="shared" si="26"/>
        <v>#DIV/0!</v>
      </c>
      <c r="J38" s="4"/>
      <c r="K38" s="8" t="e">
        <f t="shared" si="27"/>
        <v>#DIV/0!</v>
      </c>
      <c r="L38" s="4"/>
      <c r="M38" s="8" t="e">
        <f t="shared" si="28"/>
        <v>#DIV/0!</v>
      </c>
      <c r="N38" s="1" t="s">
        <v>7</v>
      </c>
      <c r="O38" s="1" t="s">
        <v>7</v>
      </c>
      <c r="P38" s="1" t="s">
        <v>7</v>
      </c>
      <c r="Q38" s="1" t="s">
        <v>7</v>
      </c>
      <c r="R38" s="8" t="e">
        <f t="shared" si="29"/>
        <v>#DIV/0!</v>
      </c>
      <c r="S38" s="8" t="e">
        <f t="shared" si="30"/>
        <v>#DIV/0!</v>
      </c>
      <c r="T38" s="4"/>
      <c r="U38" s="4"/>
      <c r="V38" s="1" t="s">
        <v>8</v>
      </c>
      <c r="W38" s="1" t="s">
        <v>7</v>
      </c>
      <c r="X38" s="1" t="s">
        <v>7</v>
      </c>
      <c r="Y38" s="1" t="s">
        <v>7</v>
      </c>
      <c r="Z38" s="1" t="s">
        <v>7</v>
      </c>
      <c r="AA38" s="1" t="s">
        <v>7</v>
      </c>
    </row>
    <row r="39" spans="1:27" ht="15" hidden="1">
      <c r="A39" s="227"/>
      <c r="B39" s="4" t="s">
        <v>9</v>
      </c>
      <c r="C39" s="4"/>
      <c r="D39" s="4"/>
      <c r="E39" s="8" t="e">
        <f t="shared" si="24"/>
        <v>#DIV/0!</v>
      </c>
      <c r="F39" s="4"/>
      <c r="G39" s="8" t="e">
        <f t="shared" si="25"/>
        <v>#DIV/0!</v>
      </c>
      <c r="H39" s="4"/>
      <c r="I39" s="8" t="e">
        <f t="shared" si="26"/>
        <v>#DIV/0!</v>
      </c>
      <c r="J39" s="4"/>
      <c r="K39" s="8" t="e">
        <f t="shared" si="27"/>
        <v>#DIV/0!</v>
      </c>
      <c r="L39" s="4"/>
      <c r="M39" s="8" t="e">
        <f t="shared" si="28"/>
        <v>#DIV/0!</v>
      </c>
      <c r="N39" s="1" t="s">
        <v>7</v>
      </c>
      <c r="O39" s="1" t="s">
        <v>7</v>
      </c>
      <c r="P39" s="1" t="s">
        <v>7</v>
      </c>
      <c r="Q39" s="1" t="s">
        <v>7</v>
      </c>
      <c r="R39" s="8" t="e">
        <f t="shared" si="29"/>
        <v>#DIV/0!</v>
      </c>
      <c r="S39" s="8" t="e">
        <f t="shared" si="30"/>
        <v>#DIV/0!</v>
      </c>
      <c r="T39" s="4"/>
      <c r="U39" s="4"/>
      <c r="V39" s="1" t="s">
        <v>8</v>
      </c>
      <c r="W39" s="1" t="s">
        <v>7</v>
      </c>
      <c r="X39" s="1" t="s">
        <v>7</v>
      </c>
      <c r="Y39" s="1" t="s">
        <v>7</v>
      </c>
      <c r="Z39" s="1" t="s">
        <v>7</v>
      </c>
      <c r="AA39" s="1" t="s">
        <v>7</v>
      </c>
    </row>
    <row r="40" spans="1:27" ht="15" hidden="1">
      <c r="A40" s="227"/>
      <c r="B40" s="4" t="s">
        <v>2</v>
      </c>
      <c r="C40" s="4"/>
      <c r="D40" s="4"/>
      <c r="E40" s="8" t="e">
        <f t="shared" si="24"/>
        <v>#DIV/0!</v>
      </c>
      <c r="F40" s="4"/>
      <c r="G40" s="8" t="e">
        <f t="shared" si="25"/>
        <v>#DIV/0!</v>
      </c>
      <c r="H40" s="4"/>
      <c r="I40" s="8" t="e">
        <f t="shared" si="26"/>
        <v>#DIV/0!</v>
      </c>
      <c r="J40" s="4"/>
      <c r="K40" s="8" t="e">
        <f t="shared" si="27"/>
        <v>#DIV/0!</v>
      </c>
      <c r="L40" s="4"/>
      <c r="M40" s="8" t="e">
        <f t="shared" si="28"/>
        <v>#DIV/0!</v>
      </c>
      <c r="N40" s="1" t="s">
        <v>7</v>
      </c>
      <c r="O40" s="1" t="s">
        <v>7</v>
      </c>
      <c r="P40" s="1" t="s">
        <v>7</v>
      </c>
      <c r="Q40" s="1" t="s">
        <v>7</v>
      </c>
      <c r="R40" s="8" t="e">
        <f t="shared" si="29"/>
        <v>#DIV/0!</v>
      </c>
      <c r="S40" s="8" t="e">
        <f t="shared" si="30"/>
        <v>#DIV/0!</v>
      </c>
      <c r="T40" s="4"/>
      <c r="U40" s="4"/>
      <c r="V40" s="1" t="s">
        <v>8</v>
      </c>
      <c r="W40" s="1" t="s">
        <v>7</v>
      </c>
      <c r="X40" s="1" t="s">
        <v>7</v>
      </c>
      <c r="Y40" s="1" t="s">
        <v>7</v>
      </c>
      <c r="Z40" s="1" t="s">
        <v>7</v>
      </c>
      <c r="AA40" s="1" t="s">
        <v>7</v>
      </c>
    </row>
    <row r="41" spans="1:27" ht="15" hidden="1">
      <c r="A41" s="4"/>
      <c r="B41" s="4"/>
      <c r="C41" s="4"/>
      <c r="D41" s="4"/>
      <c r="E41" s="4"/>
      <c r="F41" s="227"/>
      <c r="G41" s="22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34" ht="45.75" thickBot="1">
      <c r="A42" s="4" t="s">
        <v>45</v>
      </c>
      <c r="B42" s="227" t="s">
        <v>120</v>
      </c>
      <c r="C42" s="227"/>
      <c r="D42" s="227"/>
      <c r="E42" s="4" t="s">
        <v>5</v>
      </c>
      <c r="F42" s="4" t="s">
        <v>83</v>
      </c>
      <c r="G42" s="4" t="s">
        <v>70</v>
      </c>
      <c r="H42" s="4" t="s">
        <v>72</v>
      </c>
      <c r="I42" s="4" t="s">
        <v>43</v>
      </c>
      <c r="J42" s="4" t="s">
        <v>73</v>
      </c>
      <c r="K42" s="4" t="s">
        <v>74</v>
      </c>
      <c r="L42" s="4" t="s">
        <v>75</v>
      </c>
      <c r="M42" s="4" t="s">
        <v>76</v>
      </c>
      <c r="N42" s="4" t="s">
        <v>4</v>
      </c>
      <c r="O42" s="4" t="s">
        <v>3</v>
      </c>
      <c r="P42" s="4" t="s">
        <v>2</v>
      </c>
      <c r="Q42" s="4" t="s">
        <v>46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49.5" customHeight="1" thickBot="1">
      <c r="A43" s="3" t="s">
        <v>47</v>
      </c>
      <c r="B43" s="216" t="s">
        <v>119</v>
      </c>
      <c r="C43" s="217"/>
      <c r="D43" s="218"/>
      <c r="E43" s="15">
        <v>4</v>
      </c>
      <c r="F43" s="15"/>
      <c r="G43" s="15"/>
      <c r="H43" s="151"/>
      <c r="I43" s="152"/>
      <c r="J43" s="15"/>
      <c r="K43" s="15"/>
      <c r="L43" s="153"/>
      <c r="M43" s="154"/>
      <c r="N43" s="15"/>
      <c r="O43" s="15"/>
      <c r="P43" s="15"/>
      <c r="Q43" s="150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45" customHeight="1" thickBot="1">
      <c r="A44" s="3" t="s">
        <v>48</v>
      </c>
      <c r="B44" s="219"/>
      <c r="C44" s="220"/>
      <c r="D44" s="221"/>
      <c r="E44" s="15">
        <v>3</v>
      </c>
      <c r="F44" s="15"/>
      <c r="G44" s="15"/>
      <c r="H44" s="151"/>
      <c r="I44" s="155"/>
      <c r="J44" s="15"/>
      <c r="K44" s="15"/>
      <c r="L44" s="153"/>
      <c r="M44" s="154"/>
      <c r="N44" s="15"/>
      <c r="O44" s="15"/>
      <c r="P44" s="15"/>
      <c r="Q44" s="150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33" customHeight="1" thickBot="1">
      <c r="A45" s="3" t="s">
        <v>49</v>
      </c>
      <c r="B45" s="222"/>
      <c r="C45" s="223"/>
      <c r="D45" s="224"/>
      <c r="E45" s="15">
        <v>2</v>
      </c>
      <c r="F45" s="15"/>
      <c r="G45" s="15"/>
      <c r="H45" s="151"/>
      <c r="I45" s="155"/>
      <c r="J45" s="15"/>
      <c r="K45" s="15"/>
      <c r="L45" s="153"/>
      <c r="M45" s="154"/>
      <c r="N45" s="15"/>
      <c r="O45" s="15"/>
      <c r="P45" s="15"/>
      <c r="Q45" s="150"/>
      <c r="R45" s="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27.75" customHeight="1" thickBot="1">
      <c r="A46" s="3" t="s">
        <v>50</v>
      </c>
      <c r="B46" s="216" t="s">
        <v>121</v>
      </c>
      <c r="C46" s="217"/>
      <c r="D46" s="218"/>
      <c r="E46" s="15">
        <v>3</v>
      </c>
      <c r="F46" s="15"/>
      <c r="G46" s="15"/>
      <c r="H46" s="151"/>
      <c r="I46" s="155"/>
      <c r="J46" s="15"/>
      <c r="K46" s="15"/>
      <c r="L46" s="153"/>
      <c r="M46" s="154"/>
      <c r="N46" s="15"/>
      <c r="O46" s="15"/>
      <c r="P46" s="15"/>
      <c r="Q46" s="150"/>
      <c r="R46" s="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30" customHeight="1" thickBot="1">
      <c r="A47" s="3" t="s">
        <v>51</v>
      </c>
      <c r="B47" s="219"/>
      <c r="C47" s="220"/>
      <c r="D47" s="221"/>
      <c r="E47" s="15">
        <v>3</v>
      </c>
      <c r="F47" s="15"/>
      <c r="G47" s="15"/>
      <c r="H47" s="151"/>
      <c r="I47" s="155"/>
      <c r="J47" s="15"/>
      <c r="K47" s="15"/>
      <c r="L47" s="153"/>
      <c r="M47" s="154"/>
      <c r="N47" s="15"/>
      <c r="O47" s="15"/>
      <c r="P47" s="15"/>
      <c r="Q47" s="150"/>
      <c r="R47" s="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7" customHeight="1" thickBot="1">
      <c r="A48" s="3" t="s">
        <v>52</v>
      </c>
      <c r="B48" s="219"/>
      <c r="C48" s="220"/>
      <c r="D48" s="221"/>
      <c r="E48" s="15">
        <v>3</v>
      </c>
      <c r="F48" s="15"/>
      <c r="G48" s="15"/>
      <c r="H48" s="151"/>
      <c r="I48" s="155"/>
      <c r="J48" s="15"/>
      <c r="K48" s="15"/>
      <c r="L48" s="153"/>
      <c r="M48" s="154"/>
      <c r="N48" s="15"/>
      <c r="O48" s="15"/>
      <c r="P48" s="15"/>
      <c r="Q48" s="150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31.5" customHeight="1" thickBot="1">
      <c r="A49" s="3" t="s">
        <v>53</v>
      </c>
      <c r="B49" s="222"/>
      <c r="C49" s="223"/>
      <c r="D49" s="224"/>
      <c r="E49" s="15">
        <v>3</v>
      </c>
      <c r="F49" s="15"/>
      <c r="G49" s="15"/>
      <c r="H49" s="151"/>
      <c r="I49" s="155"/>
      <c r="J49" s="15"/>
      <c r="K49" s="15"/>
      <c r="L49" s="153"/>
      <c r="M49" s="154"/>
      <c r="N49" s="15"/>
      <c r="O49" s="15"/>
      <c r="P49" s="15"/>
      <c r="Q49" s="150"/>
      <c r="R49" s="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44.25" customHeight="1" thickBot="1">
      <c r="A50" s="3" t="s">
        <v>54</v>
      </c>
      <c r="B50" s="225" t="s">
        <v>55</v>
      </c>
      <c r="C50" s="225"/>
      <c r="D50" s="225"/>
      <c r="E50" s="15">
        <v>1</v>
      </c>
      <c r="F50" s="15"/>
      <c r="G50" s="15"/>
      <c r="H50" s="151"/>
      <c r="I50" s="155"/>
      <c r="J50" s="15"/>
      <c r="K50" s="15"/>
      <c r="L50" s="153"/>
      <c r="M50" s="154"/>
      <c r="N50" s="15"/>
      <c r="O50" s="15"/>
      <c r="P50" s="15"/>
      <c r="Q50" s="150"/>
      <c r="R50" s="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34.5" customHeight="1" thickBot="1">
      <c r="A51" s="3" t="s">
        <v>56</v>
      </c>
      <c r="B51" s="226" t="s">
        <v>57</v>
      </c>
      <c r="C51" s="226"/>
      <c r="D51" s="226"/>
      <c r="E51" s="15">
        <v>1</v>
      </c>
      <c r="F51" s="15"/>
      <c r="G51" s="15"/>
      <c r="H51" s="151"/>
      <c r="I51" s="155"/>
      <c r="J51" s="15"/>
      <c r="K51" s="15"/>
      <c r="L51" s="153"/>
      <c r="M51" s="154"/>
      <c r="N51" s="15"/>
      <c r="O51" s="15"/>
      <c r="P51" s="15"/>
      <c r="Q51" s="150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07.25" customHeight="1" thickBot="1">
      <c r="A52" s="3">
        <v>4</v>
      </c>
      <c r="B52" s="225" t="s">
        <v>58</v>
      </c>
      <c r="C52" s="225"/>
      <c r="D52" s="225"/>
      <c r="E52" s="15">
        <v>2</v>
      </c>
      <c r="F52" s="15"/>
      <c r="G52" s="15"/>
      <c r="H52" s="151"/>
      <c r="I52" s="155"/>
      <c r="J52" s="15"/>
      <c r="K52" s="15"/>
      <c r="L52" s="156"/>
      <c r="M52" s="154"/>
      <c r="N52" s="15"/>
      <c r="O52" s="15"/>
      <c r="P52" s="15"/>
      <c r="Q52" s="150"/>
      <c r="R52" s="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69.75" customHeight="1" thickBot="1">
      <c r="A53" s="3">
        <v>5</v>
      </c>
      <c r="B53" s="225" t="s">
        <v>122</v>
      </c>
      <c r="C53" s="225"/>
      <c r="D53" s="225"/>
      <c r="E53" s="15">
        <v>3</v>
      </c>
      <c r="F53" s="15"/>
      <c r="G53" s="15"/>
      <c r="H53" s="151"/>
      <c r="I53" s="155"/>
      <c r="J53" s="15"/>
      <c r="K53" s="15"/>
      <c r="L53" s="157"/>
      <c r="M53" s="154"/>
      <c r="N53" s="15"/>
      <c r="O53" s="15"/>
      <c r="P53" s="15"/>
      <c r="Q53" s="150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44" customHeight="1" thickBot="1">
      <c r="A54" s="3">
        <v>6</v>
      </c>
      <c r="B54" s="225" t="s">
        <v>123</v>
      </c>
      <c r="C54" s="225"/>
      <c r="D54" s="225"/>
      <c r="E54" s="15">
        <v>2</v>
      </c>
      <c r="F54" s="15"/>
      <c r="G54" s="15"/>
      <c r="H54" s="151"/>
      <c r="I54" s="155"/>
      <c r="J54" s="15"/>
      <c r="K54" s="15"/>
      <c r="L54" s="157"/>
      <c r="M54" s="154"/>
      <c r="N54" s="15"/>
      <c r="O54" s="15"/>
      <c r="P54" s="15"/>
      <c r="Q54" s="150"/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02.75" customHeight="1" thickBot="1">
      <c r="A55" s="3" t="s">
        <v>1</v>
      </c>
      <c r="B55" s="216" t="s">
        <v>124</v>
      </c>
      <c r="C55" s="217"/>
      <c r="D55" s="218"/>
      <c r="E55" s="15">
        <v>1</v>
      </c>
      <c r="F55" s="15"/>
      <c r="G55" s="15"/>
      <c r="H55" s="151"/>
      <c r="I55" s="155"/>
      <c r="J55" s="15"/>
      <c r="K55" s="15"/>
      <c r="L55" s="156"/>
      <c r="M55" s="154"/>
      <c r="N55" s="15"/>
      <c r="O55" s="15"/>
      <c r="P55" s="15"/>
      <c r="Q55" s="150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17" customHeight="1" thickBot="1">
      <c r="A56" s="3" t="s">
        <v>0</v>
      </c>
      <c r="B56" s="222"/>
      <c r="C56" s="223"/>
      <c r="D56" s="224"/>
      <c r="E56" s="15">
        <v>1</v>
      </c>
      <c r="F56" s="15"/>
      <c r="G56" s="15"/>
      <c r="H56" s="151"/>
      <c r="I56" s="155"/>
      <c r="J56" s="15"/>
      <c r="K56" s="15"/>
      <c r="L56" s="157"/>
      <c r="M56" s="154"/>
      <c r="N56" s="15"/>
      <c r="O56" s="15"/>
      <c r="P56" s="15"/>
      <c r="Q56" s="150"/>
      <c r="R56" s="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78.75" customHeight="1" thickBot="1">
      <c r="A57" s="3" t="s">
        <v>59</v>
      </c>
      <c r="B57" s="216" t="s">
        <v>125</v>
      </c>
      <c r="C57" s="217"/>
      <c r="D57" s="218"/>
      <c r="E57" s="15">
        <v>2</v>
      </c>
      <c r="F57" s="15"/>
      <c r="G57" s="15"/>
      <c r="H57" s="151"/>
      <c r="I57" s="155"/>
      <c r="J57" s="15"/>
      <c r="K57" s="15"/>
      <c r="L57" s="158"/>
      <c r="M57" s="154"/>
      <c r="N57" s="15"/>
      <c r="O57" s="15"/>
      <c r="P57" s="15"/>
      <c r="Q57" s="150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36.5" customHeight="1" thickBot="1">
      <c r="A58" s="3" t="s">
        <v>60</v>
      </c>
      <c r="B58" s="222"/>
      <c r="C58" s="223"/>
      <c r="D58" s="224"/>
      <c r="E58" s="15">
        <v>1</v>
      </c>
      <c r="F58" s="15"/>
      <c r="G58" s="15"/>
      <c r="H58" s="151"/>
      <c r="I58" s="15"/>
      <c r="J58" s="15"/>
      <c r="K58" s="15"/>
      <c r="L58" s="156"/>
      <c r="M58" s="154"/>
      <c r="N58" s="15"/>
      <c r="O58" s="15"/>
      <c r="P58" s="15"/>
      <c r="Q58" s="150"/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205.5" customHeight="1" thickBot="1">
      <c r="A59" s="3">
        <v>9</v>
      </c>
      <c r="B59" s="225" t="s">
        <v>126</v>
      </c>
      <c r="C59" s="225"/>
      <c r="D59" s="225"/>
      <c r="E59" s="15">
        <v>2</v>
      </c>
      <c r="F59" s="15"/>
      <c r="G59" s="15"/>
      <c r="H59" s="151"/>
      <c r="I59" s="15"/>
      <c r="J59" s="15"/>
      <c r="K59" s="15"/>
      <c r="L59" s="157"/>
      <c r="M59" s="154"/>
      <c r="N59" s="15"/>
      <c r="O59" s="15"/>
      <c r="P59" s="15"/>
      <c r="Q59" s="150"/>
      <c r="R59" s="3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234.75" customHeight="1" thickBot="1">
      <c r="A60" s="3">
        <v>10</v>
      </c>
      <c r="B60" s="225" t="s">
        <v>127</v>
      </c>
      <c r="C60" s="225"/>
      <c r="D60" s="225"/>
      <c r="E60" s="15">
        <v>3</v>
      </c>
      <c r="F60" s="15"/>
      <c r="G60" s="15"/>
      <c r="H60" s="151"/>
      <c r="I60" s="15"/>
      <c r="J60" s="15"/>
      <c r="K60" s="15"/>
      <c r="L60" s="156"/>
      <c r="M60" s="94"/>
      <c r="N60" s="15"/>
      <c r="O60" s="15"/>
      <c r="P60" s="15"/>
      <c r="Q60" s="150"/>
      <c r="R60" s="3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70.25" customHeight="1" thickBot="1">
      <c r="A61" s="3">
        <v>11</v>
      </c>
      <c r="B61" s="225" t="s">
        <v>128</v>
      </c>
      <c r="C61" s="225"/>
      <c r="D61" s="225"/>
      <c r="E61" s="15">
        <v>2</v>
      </c>
      <c r="F61" s="15"/>
      <c r="G61" s="15"/>
      <c r="H61" s="151"/>
      <c r="I61" s="15"/>
      <c r="J61" s="15"/>
      <c r="K61" s="15"/>
      <c r="L61" s="157"/>
      <c r="M61" s="159"/>
      <c r="N61" s="15"/>
      <c r="O61" s="15"/>
      <c r="P61" s="15"/>
      <c r="Q61" s="150"/>
      <c r="R61" s="3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84.75" customHeight="1" thickBot="1">
      <c r="A62" s="3" t="s">
        <v>61</v>
      </c>
      <c r="B62" s="216" t="s">
        <v>129</v>
      </c>
      <c r="C62" s="217"/>
      <c r="D62" s="218"/>
      <c r="E62" s="15">
        <v>1</v>
      </c>
      <c r="F62" s="15"/>
      <c r="G62" s="15"/>
      <c r="H62" s="151"/>
      <c r="I62" s="15"/>
      <c r="J62" s="15"/>
      <c r="K62" s="15"/>
      <c r="L62" s="157"/>
      <c r="M62" s="94"/>
      <c r="N62" s="15"/>
      <c r="O62" s="15"/>
      <c r="P62" s="15"/>
      <c r="Q62" s="150"/>
      <c r="R62" s="3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45.5" customHeight="1" thickBot="1">
      <c r="A63" s="3" t="s">
        <v>62</v>
      </c>
      <c r="B63" s="222"/>
      <c r="C63" s="223"/>
      <c r="D63" s="224"/>
      <c r="E63" s="15">
        <v>2</v>
      </c>
      <c r="F63" s="15"/>
      <c r="G63" s="15"/>
      <c r="H63" s="151"/>
      <c r="I63" s="15"/>
      <c r="J63" s="15"/>
      <c r="K63" s="15"/>
      <c r="L63" s="160"/>
      <c r="M63" s="94"/>
      <c r="N63" s="15"/>
      <c r="O63" s="15"/>
      <c r="P63" s="15"/>
      <c r="Q63" s="150"/>
      <c r="R63" s="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99.75" customHeight="1" thickBot="1">
      <c r="A64" s="3" t="s">
        <v>63</v>
      </c>
      <c r="B64" s="225" t="s">
        <v>64</v>
      </c>
      <c r="C64" s="225"/>
      <c r="D64" s="225"/>
      <c r="E64" s="15">
        <v>1</v>
      </c>
      <c r="F64" s="15"/>
      <c r="G64" s="15"/>
      <c r="H64" s="151"/>
      <c r="I64" s="15"/>
      <c r="J64" s="15"/>
      <c r="K64" s="15"/>
      <c r="L64" s="156"/>
      <c r="M64" s="94"/>
      <c r="N64" s="15"/>
      <c r="O64" s="15"/>
      <c r="P64" s="15"/>
      <c r="Q64" s="150"/>
      <c r="R64" s="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17.75" customHeight="1" thickBot="1">
      <c r="A65" s="3" t="s">
        <v>65</v>
      </c>
      <c r="B65" s="225" t="s">
        <v>130</v>
      </c>
      <c r="C65" s="225"/>
      <c r="D65" s="225"/>
      <c r="E65" s="15">
        <v>1</v>
      </c>
      <c r="F65" s="15"/>
      <c r="G65" s="15"/>
      <c r="H65" s="151"/>
      <c r="I65" s="15"/>
      <c r="J65" s="15"/>
      <c r="K65" s="15"/>
      <c r="L65" s="157"/>
      <c r="M65" s="94"/>
      <c r="N65" s="15"/>
      <c r="O65" s="15"/>
      <c r="P65" s="15"/>
      <c r="Q65" s="150"/>
      <c r="R65" s="3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99.75" customHeight="1" thickBot="1">
      <c r="A66" s="3" t="s">
        <v>66</v>
      </c>
      <c r="B66" s="225" t="s">
        <v>67</v>
      </c>
      <c r="C66" s="225"/>
      <c r="D66" s="225"/>
      <c r="E66" s="15">
        <v>2</v>
      </c>
      <c r="F66" s="15"/>
      <c r="G66" s="15"/>
      <c r="H66" s="151"/>
      <c r="I66" s="15"/>
      <c r="J66" s="15"/>
      <c r="K66" s="15"/>
      <c r="L66" s="157"/>
      <c r="M66" s="94"/>
      <c r="N66" s="15"/>
      <c r="O66" s="15"/>
      <c r="P66" s="15"/>
      <c r="Q66" s="150"/>
      <c r="R66" s="3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83.75" customHeight="1">
      <c r="A67" s="3" t="s">
        <v>68</v>
      </c>
      <c r="B67" s="225" t="s">
        <v>131</v>
      </c>
      <c r="C67" s="225"/>
      <c r="D67" s="225"/>
      <c r="E67" s="15">
        <v>2</v>
      </c>
      <c r="F67" s="15"/>
      <c r="G67" s="15"/>
      <c r="H67" s="151"/>
      <c r="I67" s="15"/>
      <c r="J67" s="15"/>
      <c r="K67" s="15"/>
      <c r="L67" s="15"/>
      <c r="M67" s="94"/>
      <c r="N67" s="15"/>
      <c r="O67" s="15"/>
      <c r="P67" s="15"/>
      <c r="Q67" s="150"/>
      <c r="R67" s="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27" ht="15">
      <c r="A68" s="3"/>
      <c r="B68" s="225"/>
      <c r="C68" s="225"/>
      <c r="D68" s="22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4"/>
      <c r="U68" s="4"/>
      <c r="V68" s="4"/>
      <c r="W68" s="4"/>
      <c r="X68" s="4"/>
      <c r="Y68" s="4"/>
      <c r="Z68" s="4"/>
      <c r="AA68" s="4"/>
    </row>
    <row r="69" spans="1:27" ht="15">
      <c r="A69" s="3"/>
      <c r="B69" s="225"/>
      <c r="C69" s="225"/>
      <c r="D69" s="22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4"/>
      <c r="U69" s="4"/>
      <c r="V69" s="4"/>
      <c r="W69" s="4"/>
      <c r="X69" s="4"/>
      <c r="Y69" s="4"/>
      <c r="Z69" s="4"/>
      <c r="AA69" s="4"/>
    </row>
    <row r="70" spans="1:27" ht="15">
      <c r="A70" s="3"/>
      <c r="B70" s="225"/>
      <c r="C70" s="225"/>
      <c r="D70" s="22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4"/>
      <c r="U70" s="4"/>
      <c r="V70" s="4"/>
      <c r="W70" s="4"/>
      <c r="X70" s="4"/>
      <c r="Y70" s="4"/>
      <c r="Z70" s="4"/>
      <c r="AA70" s="4"/>
    </row>
    <row r="71" spans="1:27" ht="15">
      <c r="A71" s="3"/>
      <c r="B71" s="225"/>
      <c r="C71" s="225"/>
      <c r="D71" s="22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  <c r="AA71" s="4"/>
    </row>
    <row r="72" spans="1:27" ht="15">
      <c r="A72" s="3"/>
      <c r="B72" s="225"/>
      <c r="C72" s="225"/>
      <c r="D72" s="22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4"/>
      <c r="U72" s="4"/>
      <c r="V72" s="4"/>
      <c r="W72" s="4"/>
      <c r="X72" s="4"/>
      <c r="Y72" s="4"/>
      <c r="Z72" s="4"/>
      <c r="AA72" s="4"/>
    </row>
    <row r="73" spans="1:27" ht="15">
      <c r="A73" s="3"/>
      <c r="B73" s="225"/>
      <c r="C73" s="225"/>
      <c r="D73" s="22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4"/>
      <c r="U73" s="4"/>
      <c r="V73" s="4"/>
      <c r="W73" s="4"/>
      <c r="X73" s="4"/>
      <c r="Y73" s="4"/>
      <c r="Z73" s="4"/>
      <c r="AA73" s="4"/>
    </row>
    <row r="74" spans="1:27" ht="15">
      <c r="A74" s="3"/>
      <c r="B74" s="225"/>
      <c r="C74" s="225"/>
      <c r="D74" s="22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4"/>
      <c r="U74" s="4"/>
      <c r="V74" s="4"/>
      <c r="W74" s="4"/>
      <c r="X74" s="4"/>
      <c r="Y74" s="4"/>
      <c r="Z74" s="4"/>
      <c r="AA74" s="4"/>
    </row>
    <row r="75" spans="1:27" ht="15">
      <c r="A75" s="3"/>
      <c r="B75" s="225"/>
      <c r="C75" s="225"/>
      <c r="D75" s="22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/>
      <c r="T75" s="4"/>
      <c r="U75" s="4"/>
      <c r="V75" s="4"/>
      <c r="W75" s="4"/>
      <c r="X75" s="4"/>
      <c r="Y75" s="4"/>
      <c r="Z75" s="4"/>
      <c r="AA75" s="4"/>
    </row>
  </sheetData>
  <sheetProtection/>
  <mergeCells count="40">
    <mergeCell ref="A4:A14"/>
    <mergeCell ref="P2:Q2"/>
    <mergeCell ref="V2:AA2"/>
    <mergeCell ref="A37:A40"/>
    <mergeCell ref="F41:G41"/>
    <mergeCell ref="B1:L1"/>
    <mergeCell ref="C2:E2"/>
    <mergeCell ref="F2:G2"/>
    <mergeCell ref="H2:I2"/>
    <mergeCell ref="J2:K2"/>
    <mergeCell ref="A26:A36"/>
    <mergeCell ref="B74:D74"/>
    <mergeCell ref="B75:D75"/>
    <mergeCell ref="B64:D64"/>
    <mergeCell ref="B61:D61"/>
    <mergeCell ref="B73:D73"/>
    <mergeCell ref="B69:D69"/>
    <mergeCell ref="B70:D70"/>
    <mergeCell ref="B71:D71"/>
    <mergeCell ref="B72:D72"/>
    <mergeCell ref="B68:D68"/>
    <mergeCell ref="B42:D42"/>
    <mergeCell ref="N2:O2"/>
    <mergeCell ref="L2:M2"/>
    <mergeCell ref="B65:D65"/>
    <mergeCell ref="B66:D66"/>
    <mergeCell ref="B67:D67"/>
    <mergeCell ref="B59:D59"/>
    <mergeCell ref="B60:D60"/>
    <mergeCell ref="B62:D63"/>
    <mergeCell ref="A15:A25"/>
    <mergeCell ref="B43:D45"/>
    <mergeCell ref="B46:D49"/>
    <mergeCell ref="B55:D56"/>
    <mergeCell ref="B57:D58"/>
    <mergeCell ref="B50:D50"/>
    <mergeCell ref="B54:D54"/>
    <mergeCell ref="B51:D51"/>
    <mergeCell ref="B52:D52"/>
    <mergeCell ref="B53:D53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41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view="pageBreakPreview" zoomScaleNormal="110" zoomScaleSheetLayoutView="100" workbookViewId="0" topLeftCell="A1">
      <selection activeCell="A4" sqref="A4:A14"/>
    </sheetView>
  </sheetViews>
  <sheetFormatPr defaultColWidth="9.140625" defaultRowHeight="15"/>
  <cols>
    <col min="1" max="1" width="12.00390625" style="0" customWidth="1"/>
    <col min="2" max="2" width="35.140625" style="0" customWidth="1"/>
    <col min="3" max="3" width="12.421875" style="0" customWidth="1"/>
    <col min="15" max="15" width="11.421875" style="0" bestFit="1" customWidth="1"/>
    <col min="17" max="17" width="11.421875" style="0" bestFit="1" customWidth="1"/>
    <col min="18" max="19" width="10.140625" style="0" bestFit="1" customWidth="1"/>
    <col min="23" max="23" width="12.28125" style="0" customWidth="1"/>
    <col min="25" max="25" width="11.57421875" style="0" customWidth="1"/>
  </cols>
  <sheetData>
    <row r="1" spans="1:27" ht="15">
      <c r="A1" s="4"/>
      <c r="B1" s="231" t="s">
        <v>238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6.25" customHeight="1">
      <c r="A2" s="4"/>
      <c r="B2" s="4"/>
      <c r="C2" s="227" t="s">
        <v>39</v>
      </c>
      <c r="D2" s="227"/>
      <c r="E2" s="227"/>
      <c r="F2" s="227" t="s">
        <v>38</v>
      </c>
      <c r="G2" s="227"/>
      <c r="H2" s="227" t="s">
        <v>37</v>
      </c>
      <c r="I2" s="227"/>
      <c r="J2" s="227" t="s">
        <v>36</v>
      </c>
      <c r="K2" s="227"/>
      <c r="L2" s="4" t="s">
        <v>35</v>
      </c>
      <c r="M2" s="4"/>
      <c r="N2" s="227" t="s">
        <v>34</v>
      </c>
      <c r="O2" s="227"/>
      <c r="P2" s="227" t="s">
        <v>33</v>
      </c>
      <c r="Q2" s="227"/>
      <c r="R2" s="4" t="s">
        <v>32</v>
      </c>
      <c r="S2" s="4" t="s">
        <v>31</v>
      </c>
      <c r="T2" s="4" t="s">
        <v>30</v>
      </c>
      <c r="U2" s="4" t="s">
        <v>29</v>
      </c>
      <c r="V2" s="227" t="s">
        <v>28</v>
      </c>
      <c r="W2" s="227"/>
      <c r="X2" s="227"/>
      <c r="Y2" s="227"/>
      <c r="Z2" s="227"/>
      <c r="AA2" s="227"/>
    </row>
    <row r="3" spans="1:27" ht="150">
      <c r="A3" s="61"/>
      <c r="B3" s="4"/>
      <c r="C3" s="4" t="s">
        <v>26</v>
      </c>
      <c r="D3" s="4" t="s">
        <v>25</v>
      </c>
      <c r="E3" s="4" t="s">
        <v>24</v>
      </c>
      <c r="F3" s="4" t="s">
        <v>20</v>
      </c>
      <c r="G3" s="4" t="s">
        <v>23</v>
      </c>
      <c r="H3" s="4" t="s">
        <v>20</v>
      </c>
      <c r="I3" s="4" t="s">
        <v>23</v>
      </c>
      <c r="J3" s="4" t="s">
        <v>20</v>
      </c>
      <c r="K3" s="4" t="s">
        <v>23</v>
      </c>
      <c r="L3" s="4" t="s">
        <v>20</v>
      </c>
      <c r="M3" s="4" t="s">
        <v>23</v>
      </c>
      <c r="N3" s="4" t="s">
        <v>20</v>
      </c>
      <c r="O3" s="4" t="s">
        <v>23</v>
      </c>
      <c r="P3" s="4" t="s">
        <v>20</v>
      </c>
      <c r="Q3" s="4" t="s">
        <v>23</v>
      </c>
      <c r="R3" s="4"/>
      <c r="S3" s="4"/>
      <c r="T3" s="4"/>
      <c r="U3" s="4"/>
      <c r="V3" s="4" t="s">
        <v>20</v>
      </c>
      <c r="W3" s="4" t="s">
        <v>22</v>
      </c>
      <c r="X3" s="4" t="s">
        <v>20</v>
      </c>
      <c r="Y3" s="4" t="s">
        <v>21</v>
      </c>
      <c r="Z3" s="4" t="s">
        <v>20</v>
      </c>
      <c r="AA3" s="4" t="s">
        <v>19</v>
      </c>
    </row>
    <row r="4" spans="1:27" ht="15">
      <c r="A4" s="266" t="s">
        <v>237</v>
      </c>
      <c r="B4" s="16" t="s">
        <v>11</v>
      </c>
      <c r="C4" s="149"/>
      <c r="D4" s="149"/>
      <c r="E4" s="149" t="e">
        <f aca="true" t="shared" si="0" ref="E4:E12">D4/C4</f>
        <v>#DIV/0!</v>
      </c>
      <c r="F4" s="149"/>
      <c r="G4" s="149" t="e">
        <f aca="true" t="shared" si="1" ref="G4:G12">F4/D4</f>
        <v>#DIV/0!</v>
      </c>
      <c r="H4" s="149"/>
      <c r="I4" s="149" t="e">
        <f aca="true" t="shared" si="2" ref="I4:I12">H4/D4</f>
        <v>#DIV/0!</v>
      </c>
      <c r="J4" s="149"/>
      <c r="K4" s="149" t="e">
        <f aca="true" t="shared" si="3" ref="K4:K12">J4/D4</f>
        <v>#DIV/0!</v>
      </c>
      <c r="L4" s="149"/>
      <c r="M4" s="149" t="e">
        <f aca="true" t="shared" si="4" ref="M4:M12">L4/D4</f>
        <v>#DIV/0!</v>
      </c>
      <c r="N4" s="149"/>
      <c r="O4" s="149" t="e">
        <f aca="true" t="shared" si="5" ref="O4:O11">N4/D4</f>
        <v>#DIV/0!</v>
      </c>
      <c r="P4" s="149"/>
      <c r="Q4" s="149" t="e">
        <f aca="true" t="shared" si="6" ref="Q4:Q11">P4/D4</f>
        <v>#DIV/0!</v>
      </c>
      <c r="R4" s="149" t="e">
        <f aca="true" t="shared" si="7" ref="R4:R12">I4+K4+M4</f>
        <v>#DIV/0!</v>
      </c>
      <c r="S4" s="149" t="e">
        <f aca="true" t="shared" si="8" ref="S4:S12">K4+M4</f>
        <v>#DIV/0!</v>
      </c>
      <c r="T4" s="149"/>
      <c r="U4" s="149"/>
      <c r="V4" s="149"/>
      <c r="W4" s="149" t="e">
        <f aca="true" t="shared" si="9" ref="W4:W11">V4/D4</f>
        <v>#DIV/0!</v>
      </c>
      <c r="X4" s="149"/>
      <c r="Y4" s="149" t="e">
        <f aca="true" t="shared" si="10" ref="Y4:Y11">X4/D4</f>
        <v>#DIV/0!</v>
      </c>
      <c r="Z4" s="149"/>
      <c r="AA4" s="149" t="e">
        <f aca="true" t="shared" si="11" ref="AA4:AA11">Z4/D4</f>
        <v>#DIV/0!</v>
      </c>
    </row>
    <row r="5" spans="1:27" ht="15">
      <c r="A5" s="214"/>
      <c r="B5" s="16" t="s">
        <v>18</v>
      </c>
      <c r="C5" s="149"/>
      <c r="D5" s="149"/>
      <c r="E5" s="149" t="e">
        <f t="shared" si="0"/>
        <v>#DIV/0!</v>
      </c>
      <c r="F5" s="149"/>
      <c r="G5" s="149" t="e">
        <f t="shared" si="1"/>
        <v>#DIV/0!</v>
      </c>
      <c r="H5" s="149"/>
      <c r="I5" s="149" t="e">
        <f t="shared" si="2"/>
        <v>#DIV/0!</v>
      </c>
      <c r="J5" s="149"/>
      <c r="K5" s="149" t="e">
        <f t="shared" si="3"/>
        <v>#DIV/0!</v>
      </c>
      <c r="L5" s="149"/>
      <c r="M5" s="149" t="e">
        <f t="shared" si="4"/>
        <v>#DIV/0!</v>
      </c>
      <c r="N5" s="149"/>
      <c r="O5" s="149" t="e">
        <f t="shared" si="5"/>
        <v>#DIV/0!</v>
      </c>
      <c r="P5" s="149"/>
      <c r="Q5" s="149" t="e">
        <f t="shared" si="6"/>
        <v>#DIV/0!</v>
      </c>
      <c r="R5" s="149" t="e">
        <f t="shared" si="7"/>
        <v>#DIV/0!</v>
      </c>
      <c r="S5" s="149" t="e">
        <f t="shared" si="8"/>
        <v>#DIV/0!</v>
      </c>
      <c r="T5" s="149"/>
      <c r="U5" s="149"/>
      <c r="V5" s="149"/>
      <c r="W5" s="149" t="e">
        <f t="shared" si="9"/>
        <v>#DIV/0!</v>
      </c>
      <c r="X5" s="149"/>
      <c r="Y5" s="149" t="e">
        <f t="shared" si="10"/>
        <v>#DIV/0!</v>
      </c>
      <c r="Z5" s="149"/>
      <c r="AA5" s="149" t="e">
        <f t="shared" si="11"/>
        <v>#DIV/0!</v>
      </c>
    </row>
    <row r="6" spans="1:27" ht="15">
      <c r="A6" s="214"/>
      <c r="B6" s="16" t="s">
        <v>69</v>
      </c>
      <c r="C6" s="149"/>
      <c r="D6" s="149"/>
      <c r="E6" s="149" t="e">
        <f t="shared" si="0"/>
        <v>#DIV/0!</v>
      </c>
      <c r="F6" s="149"/>
      <c r="G6" s="149" t="e">
        <f t="shared" si="1"/>
        <v>#DIV/0!</v>
      </c>
      <c r="H6" s="149"/>
      <c r="I6" s="149" t="e">
        <f t="shared" si="2"/>
        <v>#DIV/0!</v>
      </c>
      <c r="J6" s="149"/>
      <c r="K6" s="149" t="e">
        <f t="shared" si="3"/>
        <v>#DIV/0!</v>
      </c>
      <c r="L6" s="149"/>
      <c r="M6" s="149" t="e">
        <f t="shared" si="4"/>
        <v>#DIV/0!</v>
      </c>
      <c r="N6" s="149"/>
      <c r="O6" s="149" t="e">
        <f t="shared" si="5"/>
        <v>#DIV/0!</v>
      </c>
      <c r="P6" s="149"/>
      <c r="Q6" s="149" t="e">
        <f t="shared" si="6"/>
        <v>#DIV/0!</v>
      </c>
      <c r="R6" s="149" t="e">
        <f t="shared" si="7"/>
        <v>#DIV/0!</v>
      </c>
      <c r="S6" s="149" t="e">
        <f t="shared" si="8"/>
        <v>#DIV/0!</v>
      </c>
      <c r="T6" s="149"/>
      <c r="U6" s="149"/>
      <c r="V6" s="149"/>
      <c r="W6" s="149" t="e">
        <f t="shared" si="9"/>
        <v>#DIV/0!</v>
      </c>
      <c r="X6" s="149"/>
      <c r="Y6" s="149" t="e">
        <f t="shared" si="10"/>
        <v>#DIV/0!</v>
      </c>
      <c r="Z6" s="149"/>
      <c r="AA6" s="149" t="e">
        <f t="shared" si="11"/>
        <v>#DIV/0!</v>
      </c>
    </row>
    <row r="7" spans="1:27" ht="15">
      <c r="A7" s="214"/>
      <c r="B7" s="16" t="s">
        <v>17</v>
      </c>
      <c r="C7" s="149"/>
      <c r="D7" s="149"/>
      <c r="E7" s="149" t="e">
        <f t="shared" si="0"/>
        <v>#DIV/0!</v>
      </c>
      <c r="F7" s="149"/>
      <c r="G7" s="149" t="e">
        <f t="shared" si="1"/>
        <v>#DIV/0!</v>
      </c>
      <c r="H7" s="149"/>
      <c r="I7" s="149" t="e">
        <f t="shared" si="2"/>
        <v>#DIV/0!</v>
      </c>
      <c r="J7" s="149"/>
      <c r="K7" s="149" t="e">
        <f t="shared" si="3"/>
        <v>#DIV/0!</v>
      </c>
      <c r="L7" s="149"/>
      <c r="M7" s="149" t="e">
        <f t="shared" si="4"/>
        <v>#DIV/0!</v>
      </c>
      <c r="N7" s="149"/>
      <c r="O7" s="149" t="e">
        <f t="shared" si="5"/>
        <v>#DIV/0!</v>
      </c>
      <c r="P7" s="149"/>
      <c r="Q7" s="149" t="e">
        <f t="shared" si="6"/>
        <v>#DIV/0!</v>
      </c>
      <c r="R7" s="149" t="e">
        <f t="shared" si="7"/>
        <v>#DIV/0!</v>
      </c>
      <c r="S7" s="149" t="e">
        <f t="shared" si="8"/>
        <v>#DIV/0!</v>
      </c>
      <c r="T7" s="149"/>
      <c r="U7" s="149"/>
      <c r="V7" s="149"/>
      <c r="W7" s="149" t="e">
        <f t="shared" si="9"/>
        <v>#DIV/0!</v>
      </c>
      <c r="X7" s="149"/>
      <c r="Y7" s="149" t="e">
        <f t="shared" si="10"/>
        <v>#DIV/0!</v>
      </c>
      <c r="Z7" s="149"/>
      <c r="AA7" s="149" t="e">
        <f t="shared" si="11"/>
        <v>#DIV/0!</v>
      </c>
    </row>
    <row r="8" spans="1:27" ht="15">
      <c r="A8" s="214"/>
      <c r="B8" s="16" t="s">
        <v>15</v>
      </c>
      <c r="C8" s="149"/>
      <c r="D8" s="149"/>
      <c r="E8" s="149" t="e">
        <f t="shared" si="0"/>
        <v>#DIV/0!</v>
      </c>
      <c r="F8" s="149">
        <v>0</v>
      </c>
      <c r="G8" s="149" t="e">
        <f t="shared" si="1"/>
        <v>#DIV/0!</v>
      </c>
      <c r="H8" s="149"/>
      <c r="I8" s="149" t="e">
        <f t="shared" si="2"/>
        <v>#DIV/0!</v>
      </c>
      <c r="J8" s="149"/>
      <c r="K8" s="149" t="e">
        <f t="shared" si="3"/>
        <v>#DIV/0!</v>
      </c>
      <c r="L8" s="149"/>
      <c r="M8" s="149" t="e">
        <f t="shared" si="4"/>
        <v>#DIV/0!</v>
      </c>
      <c r="N8" s="149">
        <v>0</v>
      </c>
      <c r="O8" s="149" t="e">
        <f t="shared" si="5"/>
        <v>#DIV/0!</v>
      </c>
      <c r="P8" s="149"/>
      <c r="Q8" s="149" t="e">
        <f t="shared" si="6"/>
        <v>#DIV/0!</v>
      </c>
      <c r="R8" s="149" t="e">
        <f t="shared" si="7"/>
        <v>#DIV/0!</v>
      </c>
      <c r="S8" s="149" t="e">
        <f t="shared" si="8"/>
        <v>#DIV/0!</v>
      </c>
      <c r="T8" s="149"/>
      <c r="U8" s="149"/>
      <c r="V8" s="149"/>
      <c r="W8" s="149" t="e">
        <f t="shared" si="9"/>
        <v>#DIV/0!</v>
      </c>
      <c r="X8" s="149"/>
      <c r="Y8" s="149" t="e">
        <f t="shared" si="10"/>
        <v>#DIV/0!</v>
      </c>
      <c r="Z8" s="149"/>
      <c r="AA8" s="149" t="e">
        <f t="shared" si="11"/>
        <v>#DIV/0!</v>
      </c>
    </row>
    <row r="9" spans="1:27" ht="15">
      <c r="A9" s="214"/>
      <c r="B9" s="16" t="s">
        <v>42</v>
      </c>
      <c r="C9" s="149"/>
      <c r="D9" s="149"/>
      <c r="E9" s="149" t="e">
        <f t="shared" si="0"/>
        <v>#DIV/0!</v>
      </c>
      <c r="F9" s="149">
        <v>0</v>
      </c>
      <c r="G9" s="149" t="e">
        <f t="shared" si="1"/>
        <v>#DIV/0!</v>
      </c>
      <c r="H9" s="149"/>
      <c r="I9" s="149" t="e">
        <f t="shared" si="2"/>
        <v>#DIV/0!</v>
      </c>
      <c r="J9" s="149"/>
      <c r="K9" s="149" t="e">
        <f t="shared" si="3"/>
        <v>#DIV/0!</v>
      </c>
      <c r="L9" s="149"/>
      <c r="M9" s="149" t="e">
        <f t="shared" si="4"/>
        <v>#DIV/0!</v>
      </c>
      <c r="N9" s="149">
        <v>0</v>
      </c>
      <c r="O9" s="149" t="e">
        <f t="shared" si="5"/>
        <v>#DIV/0!</v>
      </c>
      <c r="P9" s="149"/>
      <c r="Q9" s="149" t="e">
        <f t="shared" si="6"/>
        <v>#DIV/0!</v>
      </c>
      <c r="R9" s="149" t="e">
        <f t="shared" si="7"/>
        <v>#DIV/0!</v>
      </c>
      <c r="S9" s="149" t="e">
        <f t="shared" si="8"/>
        <v>#DIV/0!</v>
      </c>
      <c r="T9" s="149"/>
      <c r="U9" s="149"/>
      <c r="V9" s="149"/>
      <c r="W9" s="149" t="e">
        <f t="shared" si="9"/>
        <v>#DIV/0!</v>
      </c>
      <c r="X9" s="149"/>
      <c r="Y9" s="149" t="e">
        <f t="shared" si="10"/>
        <v>#DIV/0!</v>
      </c>
      <c r="Z9" s="149"/>
      <c r="AA9" s="149" t="e">
        <f t="shared" si="11"/>
        <v>#DIV/0!</v>
      </c>
    </row>
    <row r="10" spans="1:27" ht="15">
      <c r="A10" s="214"/>
      <c r="B10" s="16" t="s">
        <v>13</v>
      </c>
      <c r="C10" s="149"/>
      <c r="D10" s="149"/>
      <c r="E10" s="149" t="e">
        <f t="shared" si="0"/>
        <v>#DIV/0!</v>
      </c>
      <c r="F10" s="149">
        <v>0</v>
      </c>
      <c r="G10" s="149" t="e">
        <f t="shared" si="1"/>
        <v>#DIV/0!</v>
      </c>
      <c r="H10" s="149"/>
      <c r="I10" s="149" t="e">
        <f t="shared" si="2"/>
        <v>#DIV/0!</v>
      </c>
      <c r="J10" s="149"/>
      <c r="K10" s="149" t="e">
        <f t="shared" si="3"/>
        <v>#DIV/0!</v>
      </c>
      <c r="L10" s="149"/>
      <c r="M10" s="149" t="e">
        <f t="shared" si="4"/>
        <v>#DIV/0!</v>
      </c>
      <c r="N10" s="149">
        <v>0</v>
      </c>
      <c r="O10" s="149" t="e">
        <f t="shared" si="5"/>
        <v>#DIV/0!</v>
      </c>
      <c r="P10" s="149"/>
      <c r="Q10" s="149" t="e">
        <f t="shared" si="6"/>
        <v>#DIV/0!</v>
      </c>
      <c r="R10" s="149" t="e">
        <f t="shared" si="7"/>
        <v>#DIV/0!</v>
      </c>
      <c r="S10" s="149" t="e">
        <f t="shared" si="8"/>
        <v>#DIV/0!</v>
      </c>
      <c r="T10" s="149"/>
      <c r="U10" s="149"/>
      <c r="V10" s="149">
        <v>0</v>
      </c>
      <c r="W10" s="149" t="e">
        <f t="shared" si="9"/>
        <v>#DIV/0!</v>
      </c>
      <c r="X10" s="149"/>
      <c r="Y10" s="149" t="e">
        <f t="shared" si="10"/>
        <v>#DIV/0!</v>
      </c>
      <c r="Z10" s="149"/>
      <c r="AA10" s="149" t="e">
        <f t="shared" si="11"/>
        <v>#DIV/0!</v>
      </c>
    </row>
    <row r="11" spans="1:27" ht="15">
      <c r="A11" s="214"/>
      <c r="B11" s="16" t="s">
        <v>14</v>
      </c>
      <c r="C11" s="149"/>
      <c r="D11" s="149"/>
      <c r="E11" s="149" t="e">
        <f t="shared" si="0"/>
        <v>#DIV/0!</v>
      </c>
      <c r="F11" s="149">
        <v>0</v>
      </c>
      <c r="G11" s="149" t="e">
        <f t="shared" si="1"/>
        <v>#DIV/0!</v>
      </c>
      <c r="H11" s="149"/>
      <c r="I11" s="149" t="e">
        <f t="shared" si="2"/>
        <v>#DIV/0!</v>
      </c>
      <c r="J11" s="149"/>
      <c r="K11" s="149" t="e">
        <f t="shared" si="3"/>
        <v>#DIV/0!</v>
      </c>
      <c r="L11" s="149"/>
      <c r="M11" s="149" t="e">
        <f t="shared" si="4"/>
        <v>#DIV/0!</v>
      </c>
      <c r="N11" s="149">
        <v>0</v>
      </c>
      <c r="O11" s="149" t="e">
        <f t="shared" si="5"/>
        <v>#DIV/0!</v>
      </c>
      <c r="P11" s="149"/>
      <c r="Q11" s="149" t="e">
        <f t="shared" si="6"/>
        <v>#DIV/0!</v>
      </c>
      <c r="R11" s="149" t="e">
        <f t="shared" si="7"/>
        <v>#DIV/0!</v>
      </c>
      <c r="S11" s="149" t="e">
        <f t="shared" si="8"/>
        <v>#DIV/0!</v>
      </c>
      <c r="T11" s="149"/>
      <c r="U11" s="149"/>
      <c r="V11" s="149">
        <v>0</v>
      </c>
      <c r="W11" s="149" t="e">
        <f t="shared" si="9"/>
        <v>#DIV/0!</v>
      </c>
      <c r="X11" s="149"/>
      <c r="Y11" s="149" t="e">
        <f t="shared" si="10"/>
        <v>#DIV/0!</v>
      </c>
      <c r="Z11" s="149"/>
      <c r="AA11" s="149" t="e">
        <f t="shared" si="11"/>
        <v>#DIV/0!</v>
      </c>
    </row>
    <row r="12" spans="1:27" ht="15">
      <c r="A12" s="214"/>
      <c r="B12" s="114" t="s">
        <v>10</v>
      </c>
      <c r="C12" s="149">
        <f>SUM(C4:C11)</f>
        <v>0</v>
      </c>
      <c r="D12" s="149">
        <f>SUM(D4:D11)</f>
        <v>0</v>
      </c>
      <c r="E12" s="149" t="e">
        <f t="shared" si="0"/>
        <v>#DIV/0!</v>
      </c>
      <c r="F12" s="149">
        <f>SUM(F4:F11)</f>
        <v>0</v>
      </c>
      <c r="G12" s="149" t="e">
        <f t="shared" si="1"/>
        <v>#DIV/0!</v>
      </c>
      <c r="H12" s="149">
        <f>SUM(H4:H11)</f>
        <v>0</v>
      </c>
      <c r="I12" s="149" t="e">
        <f t="shared" si="2"/>
        <v>#DIV/0!</v>
      </c>
      <c r="J12" s="149">
        <f>SUM(J4:J11)</f>
        <v>0</v>
      </c>
      <c r="K12" s="149" t="e">
        <f t="shared" si="3"/>
        <v>#DIV/0!</v>
      </c>
      <c r="L12" s="149">
        <f>SUM(L4:L11)</f>
        <v>0</v>
      </c>
      <c r="M12" s="149" t="e">
        <f t="shared" si="4"/>
        <v>#DIV/0!</v>
      </c>
      <c r="N12" s="149" t="s">
        <v>7</v>
      </c>
      <c r="O12" s="149" t="s">
        <v>7</v>
      </c>
      <c r="P12" s="149" t="s">
        <v>7</v>
      </c>
      <c r="Q12" s="149" t="s">
        <v>7</v>
      </c>
      <c r="R12" s="149" t="e">
        <f t="shared" si="7"/>
        <v>#DIV/0!</v>
      </c>
      <c r="S12" s="149" t="e">
        <f t="shared" si="8"/>
        <v>#DIV/0!</v>
      </c>
      <c r="T12" s="149"/>
      <c r="U12" s="149"/>
      <c r="V12" s="149" t="s">
        <v>8</v>
      </c>
      <c r="W12" s="149" t="s">
        <v>7</v>
      </c>
      <c r="X12" s="149" t="s">
        <v>7</v>
      </c>
      <c r="Y12" s="149" t="s">
        <v>7</v>
      </c>
      <c r="Z12" s="149" t="s">
        <v>7</v>
      </c>
      <c r="AA12" s="149" t="s">
        <v>7</v>
      </c>
    </row>
    <row r="13" spans="1:27" ht="15">
      <c r="A13" s="214"/>
      <c r="B13" s="114" t="s">
        <v>9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ht="15">
      <c r="A14" s="215"/>
      <c r="B14" s="114" t="s">
        <v>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ht="15">
      <c r="A15" s="72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</row>
    <row r="16" spans="1:27" ht="15">
      <c r="A16" s="72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</row>
    <row r="17" spans="1:27" ht="14.25" customHeight="1">
      <c r="A17" s="213" t="s">
        <v>118</v>
      </c>
      <c r="B17" s="16" t="s">
        <v>11</v>
      </c>
      <c r="C17" s="89">
        <v>74</v>
      </c>
      <c r="D17" s="89">
        <v>69</v>
      </c>
      <c r="E17" s="74">
        <v>0.9324</v>
      </c>
      <c r="F17" s="89">
        <v>10</v>
      </c>
      <c r="G17" s="19">
        <v>0.1449</v>
      </c>
      <c r="H17" s="89">
        <v>27</v>
      </c>
      <c r="I17" s="74">
        <v>0.3913</v>
      </c>
      <c r="J17" s="89">
        <v>26</v>
      </c>
      <c r="K17" s="74">
        <v>0.3768</v>
      </c>
      <c r="L17" s="89">
        <v>6</v>
      </c>
      <c r="M17" s="74">
        <v>0.087</v>
      </c>
      <c r="N17" s="89">
        <v>8</v>
      </c>
      <c r="O17" s="74">
        <v>0.1159</v>
      </c>
      <c r="P17" s="89">
        <v>6</v>
      </c>
      <c r="Q17" s="74">
        <v>0.087</v>
      </c>
      <c r="R17" s="19">
        <v>0.8551</v>
      </c>
      <c r="S17" s="74">
        <v>0.4638</v>
      </c>
      <c r="T17" s="89">
        <v>8.74</v>
      </c>
      <c r="U17" s="89">
        <v>3.41</v>
      </c>
      <c r="V17" s="89">
        <v>22</v>
      </c>
      <c r="W17" s="19">
        <v>0.3188</v>
      </c>
      <c r="X17" s="89">
        <v>41</v>
      </c>
      <c r="Y17" s="74">
        <v>0.5942</v>
      </c>
      <c r="Z17" s="89">
        <v>6</v>
      </c>
      <c r="AA17" s="74">
        <v>0.087</v>
      </c>
    </row>
    <row r="18" spans="1:27" ht="15">
      <c r="A18" s="238"/>
      <c r="B18" s="16" t="s">
        <v>18</v>
      </c>
      <c r="C18" s="73">
        <v>52</v>
      </c>
      <c r="D18" s="73">
        <v>46</v>
      </c>
      <c r="E18" s="74">
        <f>D18/C18</f>
        <v>0.8846153846153846</v>
      </c>
      <c r="F18" s="73">
        <v>3</v>
      </c>
      <c r="G18" s="74">
        <f>F18/D18</f>
        <v>0.06521739130434782</v>
      </c>
      <c r="H18" s="73">
        <v>24</v>
      </c>
      <c r="I18" s="74">
        <f>H18/D18</f>
        <v>0.5217391304347826</v>
      </c>
      <c r="J18" s="73">
        <v>14</v>
      </c>
      <c r="K18" s="74">
        <f>J18/D18</f>
        <v>0.30434782608695654</v>
      </c>
      <c r="L18" s="73">
        <v>5</v>
      </c>
      <c r="M18" s="74">
        <f>L18/D18</f>
        <v>0.10869565217391304</v>
      </c>
      <c r="N18" s="73">
        <v>11</v>
      </c>
      <c r="O18" s="74">
        <f>N18/D18</f>
        <v>0.2391304347826087</v>
      </c>
      <c r="P18" s="73">
        <v>5</v>
      </c>
      <c r="Q18" s="20">
        <f>P18/D18</f>
        <v>0.10869565217391304</v>
      </c>
      <c r="R18" s="74">
        <f>I18+K18+M18</f>
        <v>0.9347826086956522</v>
      </c>
      <c r="S18" s="74">
        <f>K18+M18</f>
        <v>0.41304347826086957</v>
      </c>
      <c r="T18" s="73">
        <v>9.2</v>
      </c>
      <c r="U18" s="40">
        <v>3.57</v>
      </c>
      <c r="V18" s="73">
        <v>4</v>
      </c>
      <c r="W18" s="74">
        <f>V18/D18</f>
        <v>0.08695652173913043</v>
      </c>
      <c r="X18" s="73">
        <v>38</v>
      </c>
      <c r="Y18" s="20">
        <f>X18/D18</f>
        <v>0.8260869565217391</v>
      </c>
      <c r="Z18" s="73">
        <v>4</v>
      </c>
      <c r="AA18" s="74">
        <f>Z18/D18</f>
        <v>0.08695652173913043</v>
      </c>
    </row>
    <row r="19" spans="1:27" ht="15">
      <c r="A19" s="238"/>
      <c r="B19" s="16" t="s">
        <v>69</v>
      </c>
      <c r="C19" s="89">
        <v>119</v>
      </c>
      <c r="D19" s="89">
        <v>99</v>
      </c>
      <c r="E19" s="74">
        <v>0.832</v>
      </c>
      <c r="F19" s="89">
        <v>12</v>
      </c>
      <c r="G19" s="19">
        <v>0.121</v>
      </c>
      <c r="H19" s="89">
        <v>40</v>
      </c>
      <c r="I19" s="74">
        <v>0.404</v>
      </c>
      <c r="J19" s="89">
        <v>32</v>
      </c>
      <c r="K19" s="74">
        <v>0.323</v>
      </c>
      <c r="L19" s="89">
        <v>15</v>
      </c>
      <c r="M19" s="20">
        <v>0.152</v>
      </c>
      <c r="N19" s="89">
        <v>22</v>
      </c>
      <c r="O19" s="19">
        <v>0.222</v>
      </c>
      <c r="P19" s="89">
        <v>15</v>
      </c>
      <c r="Q19" s="89">
        <v>15.2</v>
      </c>
      <c r="R19" s="19">
        <v>0.879</v>
      </c>
      <c r="S19" s="74">
        <v>0.475</v>
      </c>
      <c r="T19" s="89">
        <v>9.2</v>
      </c>
      <c r="U19" s="89">
        <v>3.5</v>
      </c>
      <c r="V19" s="89">
        <v>14</v>
      </c>
      <c r="W19" s="74">
        <v>0.1414</v>
      </c>
      <c r="X19" s="89">
        <v>71</v>
      </c>
      <c r="Y19" s="74">
        <v>0.717</v>
      </c>
      <c r="Z19" s="89">
        <v>14</v>
      </c>
      <c r="AA19" s="74">
        <v>0.141</v>
      </c>
    </row>
    <row r="20" spans="1:27" ht="15">
      <c r="A20" s="238"/>
      <c r="B20" s="16" t="s">
        <v>17</v>
      </c>
      <c r="C20" s="89">
        <v>71</v>
      </c>
      <c r="D20" s="89">
        <v>67</v>
      </c>
      <c r="E20" s="74">
        <v>0.943</v>
      </c>
      <c r="F20" s="89">
        <v>6</v>
      </c>
      <c r="G20" s="93">
        <v>0.09</v>
      </c>
      <c r="H20" s="89">
        <v>42</v>
      </c>
      <c r="I20" s="74">
        <v>0.627</v>
      </c>
      <c r="J20" s="89">
        <v>15</v>
      </c>
      <c r="K20" s="74">
        <v>0.224</v>
      </c>
      <c r="L20" s="89">
        <v>4</v>
      </c>
      <c r="M20" s="93">
        <v>0.06</v>
      </c>
      <c r="N20" s="89">
        <v>22</v>
      </c>
      <c r="O20" s="132" t="s">
        <v>219</v>
      </c>
      <c r="P20" s="89">
        <v>4</v>
      </c>
      <c r="Q20" s="93">
        <v>0.06</v>
      </c>
      <c r="R20" s="74">
        <v>0.9104</v>
      </c>
      <c r="S20" s="19">
        <v>0.2836</v>
      </c>
      <c r="T20" s="1">
        <v>8.19</v>
      </c>
      <c r="U20" s="1">
        <v>3.25</v>
      </c>
      <c r="V20" s="89">
        <v>30</v>
      </c>
      <c r="W20" s="19">
        <v>0.4478</v>
      </c>
      <c r="X20" s="89">
        <v>37</v>
      </c>
      <c r="Y20" s="74">
        <v>0.5522</v>
      </c>
      <c r="Z20" s="89">
        <v>0</v>
      </c>
      <c r="AA20" s="93">
        <v>0</v>
      </c>
    </row>
    <row r="21" spans="1:27" ht="15">
      <c r="A21" s="238"/>
      <c r="B21" s="16" t="s">
        <v>15</v>
      </c>
      <c r="C21" s="107">
        <v>11</v>
      </c>
      <c r="D21" s="107">
        <v>10</v>
      </c>
      <c r="E21" s="107">
        <v>90.9</v>
      </c>
      <c r="F21" s="107">
        <v>0</v>
      </c>
      <c r="G21" s="107">
        <v>0</v>
      </c>
      <c r="H21" s="107">
        <v>6</v>
      </c>
      <c r="I21" s="107">
        <v>60</v>
      </c>
      <c r="J21" s="107">
        <v>4</v>
      </c>
      <c r="K21" s="107">
        <v>40</v>
      </c>
      <c r="L21" s="107">
        <v>0</v>
      </c>
      <c r="M21" s="107">
        <v>0</v>
      </c>
      <c r="N21" s="107">
        <v>1</v>
      </c>
      <c r="O21" s="107">
        <v>10</v>
      </c>
      <c r="P21" s="107">
        <v>0</v>
      </c>
      <c r="Q21" s="107">
        <v>0</v>
      </c>
      <c r="R21" s="107">
        <v>100</v>
      </c>
      <c r="S21" s="107">
        <v>40</v>
      </c>
      <c r="T21" s="107">
        <v>8.9</v>
      </c>
      <c r="U21" s="107">
        <v>3.4</v>
      </c>
      <c r="V21" s="107">
        <v>1</v>
      </c>
      <c r="W21" s="107">
        <v>10</v>
      </c>
      <c r="X21" s="107">
        <v>9</v>
      </c>
      <c r="Y21" s="107">
        <v>90</v>
      </c>
      <c r="Z21" s="107">
        <v>0</v>
      </c>
      <c r="AA21" s="107">
        <v>0</v>
      </c>
    </row>
    <row r="22" spans="1:27" ht="15">
      <c r="A22" s="238"/>
      <c r="B22" s="16" t="s">
        <v>42</v>
      </c>
      <c r="C22" s="92">
        <v>10</v>
      </c>
      <c r="D22" s="92">
        <v>10</v>
      </c>
      <c r="E22" s="93">
        <v>1</v>
      </c>
      <c r="F22" s="92">
        <v>1</v>
      </c>
      <c r="G22" s="93">
        <v>0.1</v>
      </c>
      <c r="H22" s="92">
        <v>5</v>
      </c>
      <c r="I22" s="93">
        <v>0.5</v>
      </c>
      <c r="J22" s="92">
        <v>4</v>
      </c>
      <c r="K22" s="93">
        <v>0.4</v>
      </c>
      <c r="L22" s="92">
        <v>0</v>
      </c>
      <c r="M22" s="92">
        <v>0</v>
      </c>
      <c r="N22" s="92">
        <v>1</v>
      </c>
      <c r="O22" s="93">
        <v>0.1</v>
      </c>
      <c r="P22" s="92">
        <v>0</v>
      </c>
      <c r="Q22" s="92">
        <v>0</v>
      </c>
      <c r="R22" s="93">
        <v>0.9</v>
      </c>
      <c r="S22" s="93">
        <v>0.4</v>
      </c>
      <c r="T22" s="1">
        <v>8.2</v>
      </c>
      <c r="U22" s="92">
        <v>3.3</v>
      </c>
      <c r="V22" s="92">
        <v>1</v>
      </c>
      <c r="W22" s="93">
        <v>0.1</v>
      </c>
      <c r="X22" s="92">
        <v>9</v>
      </c>
      <c r="Y22" s="93">
        <v>0.9</v>
      </c>
      <c r="Z22" s="92">
        <v>0</v>
      </c>
      <c r="AA22" s="92">
        <v>0</v>
      </c>
    </row>
    <row r="23" spans="1:27" ht="15">
      <c r="A23" s="238"/>
      <c r="B23" s="16" t="s">
        <v>13</v>
      </c>
      <c r="C23" s="128">
        <v>8</v>
      </c>
      <c r="D23" s="128">
        <v>7</v>
      </c>
      <c r="E23" s="74">
        <v>0.875</v>
      </c>
      <c r="F23" s="128">
        <v>0</v>
      </c>
      <c r="G23" s="128">
        <v>0</v>
      </c>
      <c r="H23" s="128">
        <v>4</v>
      </c>
      <c r="I23" s="74">
        <v>0.571</v>
      </c>
      <c r="J23" s="128">
        <v>3</v>
      </c>
      <c r="K23" s="74">
        <v>0.429</v>
      </c>
      <c r="L23" s="128">
        <v>0</v>
      </c>
      <c r="M23" s="128">
        <v>0</v>
      </c>
      <c r="N23" s="128">
        <v>1</v>
      </c>
      <c r="O23" s="74">
        <v>0.142</v>
      </c>
      <c r="P23" s="128">
        <v>0</v>
      </c>
      <c r="Q23" s="128">
        <v>0</v>
      </c>
      <c r="R23" s="128">
        <v>100</v>
      </c>
      <c r="S23" s="74">
        <v>0.429</v>
      </c>
      <c r="T23" s="128">
        <v>9.6</v>
      </c>
      <c r="U23" s="128">
        <v>3.4</v>
      </c>
      <c r="V23" s="128">
        <v>1</v>
      </c>
      <c r="W23" s="74">
        <v>0.142</v>
      </c>
      <c r="X23" s="128">
        <v>6</v>
      </c>
      <c r="Y23" s="93">
        <v>0.86</v>
      </c>
      <c r="Z23" s="128">
        <v>0</v>
      </c>
      <c r="AA23" s="128">
        <v>0</v>
      </c>
    </row>
    <row r="24" spans="1:27" ht="15">
      <c r="A24" s="238"/>
      <c r="B24" s="16" t="s">
        <v>14</v>
      </c>
      <c r="C24" s="89">
        <v>2</v>
      </c>
      <c r="D24" s="89">
        <v>2</v>
      </c>
      <c r="E24" s="93">
        <v>1</v>
      </c>
      <c r="F24" s="89">
        <v>0</v>
      </c>
      <c r="G24" s="93">
        <v>0</v>
      </c>
      <c r="H24" s="89">
        <v>1</v>
      </c>
      <c r="I24" s="93">
        <v>0.5</v>
      </c>
      <c r="J24" s="89">
        <v>1</v>
      </c>
      <c r="K24" s="93">
        <v>0.5</v>
      </c>
      <c r="L24" s="89">
        <v>0</v>
      </c>
      <c r="M24" s="93">
        <v>0</v>
      </c>
      <c r="N24" s="89">
        <v>0</v>
      </c>
      <c r="O24" s="93">
        <v>0</v>
      </c>
      <c r="P24" s="89">
        <v>0</v>
      </c>
      <c r="Q24" s="93">
        <v>0</v>
      </c>
      <c r="R24" s="93">
        <v>1</v>
      </c>
      <c r="S24" s="93">
        <v>0.5</v>
      </c>
      <c r="T24" s="89">
        <v>10.5</v>
      </c>
      <c r="U24" s="40">
        <v>3.5</v>
      </c>
      <c r="V24" s="89">
        <v>0</v>
      </c>
      <c r="W24" s="93">
        <v>0</v>
      </c>
      <c r="X24" s="89">
        <v>2</v>
      </c>
      <c r="Y24" s="93">
        <v>1</v>
      </c>
      <c r="Z24" s="89">
        <v>0</v>
      </c>
      <c r="AA24" s="93">
        <v>0</v>
      </c>
    </row>
    <row r="25" spans="1:27" s="126" customFormat="1" ht="15">
      <c r="A25" s="238"/>
      <c r="B25" s="114" t="s">
        <v>10</v>
      </c>
      <c r="C25" s="115"/>
      <c r="D25" s="115">
        <v>310</v>
      </c>
      <c r="E25" s="115"/>
      <c r="F25" s="115"/>
      <c r="G25" s="120">
        <v>10.3</v>
      </c>
      <c r="H25" s="115"/>
      <c r="I25" s="115">
        <v>48.1</v>
      </c>
      <c r="J25" s="115"/>
      <c r="K25" s="115">
        <v>31.9</v>
      </c>
      <c r="L25" s="115"/>
      <c r="M25" s="116">
        <v>9.7</v>
      </c>
      <c r="N25" s="115">
        <f>SUM(N17:N24)</f>
        <v>66</v>
      </c>
      <c r="O25" s="131">
        <f>N25/D25</f>
        <v>0.2129032258064516</v>
      </c>
      <c r="P25" s="115">
        <f>SUM(P17:P24)</f>
        <v>30</v>
      </c>
      <c r="Q25" s="117">
        <f>P25/D25</f>
        <v>0.0967741935483871</v>
      </c>
      <c r="R25" s="120">
        <f>I25+K25+M25</f>
        <v>89.7</v>
      </c>
      <c r="S25" s="120">
        <f>M25+K25</f>
        <v>41.599999999999994</v>
      </c>
      <c r="T25" s="115">
        <f>SUM(T17:T24)/8</f>
        <v>9.06625</v>
      </c>
      <c r="U25" s="115">
        <f>AVERAGE(U17:U24)</f>
        <v>3.41625</v>
      </c>
      <c r="V25" s="115"/>
      <c r="W25" s="133">
        <v>0.24</v>
      </c>
      <c r="X25" s="115"/>
      <c r="Y25" s="118">
        <v>0.68</v>
      </c>
      <c r="Z25" s="115"/>
      <c r="AA25" s="118">
        <v>0.08</v>
      </c>
    </row>
    <row r="26" spans="1:27" s="126" customFormat="1" ht="15">
      <c r="A26" s="238"/>
      <c r="B26" s="114" t="s">
        <v>9</v>
      </c>
      <c r="C26" s="115"/>
      <c r="D26" s="115">
        <v>12697</v>
      </c>
      <c r="E26" s="115"/>
      <c r="F26" s="115"/>
      <c r="G26" s="115">
        <v>8.5</v>
      </c>
      <c r="H26" s="115"/>
      <c r="I26" s="115">
        <v>43.7</v>
      </c>
      <c r="J26" s="115"/>
      <c r="K26" s="115">
        <v>40.4</v>
      </c>
      <c r="L26" s="115"/>
      <c r="M26" s="115">
        <v>7.5</v>
      </c>
      <c r="N26" s="115"/>
      <c r="O26" s="115"/>
      <c r="P26" s="115"/>
      <c r="Q26" s="115"/>
      <c r="R26" s="115">
        <f>I26+K26+M26</f>
        <v>91.6</v>
      </c>
      <c r="S26" s="115">
        <f>M26+K26</f>
        <v>47.9</v>
      </c>
      <c r="T26" s="115"/>
      <c r="U26" s="115"/>
      <c r="V26" s="115"/>
      <c r="W26" s="148"/>
      <c r="X26" s="114"/>
      <c r="Y26" s="148"/>
      <c r="Z26" s="114"/>
      <c r="AA26" s="148"/>
    </row>
    <row r="27" spans="1:27" s="126" customFormat="1" ht="15">
      <c r="A27" s="238"/>
      <c r="B27" s="114" t="s">
        <v>2</v>
      </c>
      <c r="C27" s="115"/>
      <c r="D27" s="115">
        <v>1293311</v>
      </c>
      <c r="E27" s="115"/>
      <c r="F27" s="115"/>
      <c r="G27" s="115">
        <v>11.4</v>
      </c>
      <c r="H27" s="115"/>
      <c r="I27" s="115">
        <v>40.5</v>
      </c>
      <c r="J27" s="115"/>
      <c r="K27" s="115">
        <v>38.8</v>
      </c>
      <c r="L27" s="115"/>
      <c r="M27" s="115">
        <v>9.4</v>
      </c>
      <c r="N27" s="115"/>
      <c r="O27" s="115"/>
      <c r="P27" s="115"/>
      <c r="Q27" s="115"/>
      <c r="R27" s="115">
        <f>I27+K27+M27</f>
        <v>88.7</v>
      </c>
      <c r="S27" s="115">
        <f>M27+K27</f>
        <v>48.199999999999996</v>
      </c>
      <c r="T27" s="115"/>
      <c r="U27" s="115"/>
      <c r="V27" s="115"/>
      <c r="W27" s="115"/>
      <c r="X27" s="115"/>
      <c r="Y27" s="115"/>
      <c r="Z27" s="115"/>
      <c r="AA27" s="115"/>
    </row>
    <row r="28" spans="1:27" ht="15">
      <c r="A28" s="239"/>
      <c r="B28" s="90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8" ht="15">
      <c r="A29" s="230" t="s">
        <v>132</v>
      </c>
      <c r="B29" s="89" t="s">
        <v>11</v>
      </c>
      <c r="C29" s="3">
        <v>58</v>
      </c>
      <c r="D29" s="3">
        <v>56</v>
      </c>
      <c r="E29" s="13">
        <f aca="true" t="shared" si="12" ref="E29:E36">D29/C29</f>
        <v>0.9655172413793104</v>
      </c>
      <c r="F29" s="3">
        <v>5</v>
      </c>
      <c r="G29" s="13">
        <f aca="true" t="shared" si="13" ref="G29:G36">F29/D29</f>
        <v>0.08928571428571429</v>
      </c>
      <c r="H29" s="3">
        <v>27</v>
      </c>
      <c r="I29" s="13">
        <f aca="true" t="shared" si="14" ref="I29:I36">H29/D29</f>
        <v>0.48214285714285715</v>
      </c>
      <c r="J29" s="3">
        <v>18</v>
      </c>
      <c r="K29" s="13">
        <f aca="true" t="shared" si="15" ref="K29:K36">J29/D29</f>
        <v>0.32142857142857145</v>
      </c>
      <c r="L29" s="3">
        <v>6</v>
      </c>
      <c r="M29" s="20">
        <f aca="true" t="shared" si="16" ref="M29:M36">L29/D29</f>
        <v>0.10714285714285714</v>
      </c>
      <c r="N29" s="3">
        <v>17</v>
      </c>
      <c r="O29" s="13">
        <f aca="true" t="shared" si="17" ref="O29:O37">N29/D29</f>
        <v>0.30357142857142855</v>
      </c>
      <c r="P29" s="3">
        <v>6</v>
      </c>
      <c r="Q29" s="20">
        <f aca="true" t="shared" si="18" ref="Q29:Q37">P29/D29</f>
        <v>0.10714285714285714</v>
      </c>
      <c r="R29" s="13">
        <f aca="true" t="shared" si="19" ref="R29:R35">I29+K29+M29</f>
        <v>0.9107142857142857</v>
      </c>
      <c r="S29" s="20">
        <f aca="true" t="shared" si="20" ref="S29:S35">K29+M29</f>
        <v>0.4285714285714286</v>
      </c>
      <c r="T29" s="3">
        <v>9.36</v>
      </c>
      <c r="U29" s="3">
        <v>3.45</v>
      </c>
      <c r="V29" s="26">
        <v>20</v>
      </c>
      <c r="W29" s="13">
        <f aca="true" t="shared" si="21" ref="W29:W37">V29/D29</f>
        <v>0.35714285714285715</v>
      </c>
      <c r="X29" s="3">
        <v>34</v>
      </c>
      <c r="Y29" s="13">
        <f aca="true" t="shared" si="22" ref="Y29:Y37">X29/D29</f>
        <v>0.6071428571428571</v>
      </c>
      <c r="Z29" s="3">
        <v>2</v>
      </c>
      <c r="AA29" s="13">
        <f aca="true" t="shared" si="23" ref="AA29:AA37">Z29/D29</f>
        <v>0.03571428571428571</v>
      </c>
      <c r="AB29" s="27"/>
    </row>
    <row r="30" spans="1:28" ht="15">
      <c r="A30" s="214"/>
      <c r="B30" s="16" t="s">
        <v>18</v>
      </c>
      <c r="C30" s="23">
        <v>57</v>
      </c>
      <c r="D30" s="23">
        <v>55</v>
      </c>
      <c r="E30" s="28">
        <f t="shared" si="12"/>
        <v>0.9649122807017544</v>
      </c>
      <c r="F30" s="23">
        <v>7</v>
      </c>
      <c r="G30" s="28">
        <f t="shared" si="13"/>
        <v>0.12727272727272726</v>
      </c>
      <c r="H30" s="23">
        <v>41</v>
      </c>
      <c r="I30" s="28">
        <f t="shared" si="14"/>
        <v>0.7454545454545455</v>
      </c>
      <c r="J30" s="23">
        <v>7</v>
      </c>
      <c r="K30" s="28">
        <f t="shared" si="15"/>
        <v>0.12727272727272726</v>
      </c>
      <c r="L30" s="23">
        <v>0</v>
      </c>
      <c r="M30" s="36">
        <f t="shared" si="16"/>
        <v>0</v>
      </c>
      <c r="N30" s="23">
        <v>33</v>
      </c>
      <c r="O30" s="36">
        <f>N30/D30</f>
        <v>0.6</v>
      </c>
      <c r="P30" s="23">
        <v>0</v>
      </c>
      <c r="Q30" s="28">
        <f t="shared" si="18"/>
        <v>0</v>
      </c>
      <c r="R30" s="28">
        <f t="shared" si="19"/>
        <v>0.8727272727272728</v>
      </c>
      <c r="S30" s="36">
        <f t="shared" si="20"/>
        <v>0.12727272727272726</v>
      </c>
      <c r="T30" s="38">
        <v>6.9</v>
      </c>
      <c r="U30" s="38">
        <v>3</v>
      </c>
      <c r="V30" s="29">
        <v>14</v>
      </c>
      <c r="W30" s="28">
        <f t="shared" si="21"/>
        <v>0.2545454545454545</v>
      </c>
      <c r="X30" s="23">
        <v>41</v>
      </c>
      <c r="Y30" s="28">
        <f t="shared" si="22"/>
        <v>0.7454545454545455</v>
      </c>
      <c r="Z30" s="23">
        <v>0</v>
      </c>
      <c r="AA30" s="28">
        <f t="shared" si="23"/>
        <v>0</v>
      </c>
      <c r="AB30" s="27"/>
    </row>
    <row r="31" spans="1:28" ht="15">
      <c r="A31" s="214"/>
      <c r="B31" s="16" t="s">
        <v>69</v>
      </c>
      <c r="C31" s="3">
        <v>116</v>
      </c>
      <c r="D31" s="3">
        <v>98</v>
      </c>
      <c r="E31" s="13">
        <f t="shared" si="12"/>
        <v>0.8448275862068966</v>
      </c>
      <c r="F31" s="3">
        <v>16</v>
      </c>
      <c r="G31" s="19">
        <f t="shared" si="13"/>
        <v>0.16326530612244897</v>
      </c>
      <c r="H31" s="3">
        <v>54</v>
      </c>
      <c r="I31" s="13">
        <f t="shared" si="14"/>
        <v>0.5510204081632653</v>
      </c>
      <c r="J31" s="3">
        <v>22</v>
      </c>
      <c r="K31" s="13">
        <f t="shared" si="15"/>
        <v>0.22448979591836735</v>
      </c>
      <c r="L31" s="3">
        <v>6</v>
      </c>
      <c r="M31" s="13">
        <f t="shared" si="16"/>
        <v>0.061224489795918366</v>
      </c>
      <c r="N31" s="3">
        <v>21</v>
      </c>
      <c r="O31" s="13">
        <f t="shared" si="17"/>
        <v>0.21428571428571427</v>
      </c>
      <c r="P31" s="3">
        <v>6</v>
      </c>
      <c r="Q31" s="13">
        <f t="shared" si="18"/>
        <v>0.061224489795918366</v>
      </c>
      <c r="R31" s="19">
        <f t="shared" si="19"/>
        <v>0.836734693877551</v>
      </c>
      <c r="S31" s="13">
        <f t="shared" si="20"/>
        <v>0.2857142857142857</v>
      </c>
      <c r="T31" s="3">
        <v>7.9</v>
      </c>
      <c r="U31" s="3">
        <v>3.2</v>
      </c>
      <c r="V31" s="26">
        <v>36</v>
      </c>
      <c r="W31" s="13">
        <f t="shared" si="21"/>
        <v>0.3673469387755102</v>
      </c>
      <c r="X31" s="3">
        <v>55</v>
      </c>
      <c r="Y31" s="19">
        <f t="shared" si="22"/>
        <v>0.5612244897959183</v>
      </c>
      <c r="Z31" s="3">
        <v>7</v>
      </c>
      <c r="AA31" s="13">
        <f t="shared" si="23"/>
        <v>0.07142857142857142</v>
      </c>
      <c r="AB31" s="27"/>
    </row>
    <row r="32" spans="1:28" ht="15">
      <c r="A32" s="214"/>
      <c r="B32" s="16" t="s">
        <v>17</v>
      </c>
      <c r="C32" s="3">
        <v>73</v>
      </c>
      <c r="D32" s="3">
        <v>71</v>
      </c>
      <c r="E32" s="18">
        <f t="shared" si="12"/>
        <v>0.9726027397260274</v>
      </c>
      <c r="F32" s="3">
        <v>10</v>
      </c>
      <c r="G32" s="18">
        <f t="shared" si="13"/>
        <v>0.14084507042253522</v>
      </c>
      <c r="H32" s="3">
        <v>46</v>
      </c>
      <c r="I32" s="13">
        <f t="shared" si="14"/>
        <v>0.647887323943662</v>
      </c>
      <c r="J32" s="3">
        <v>15</v>
      </c>
      <c r="K32" s="13">
        <f t="shared" si="15"/>
        <v>0.2112676056338028</v>
      </c>
      <c r="L32" s="3">
        <v>0</v>
      </c>
      <c r="M32" s="19">
        <f t="shared" si="16"/>
        <v>0</v>
      </c>
      <c r="N32" s="53">
        <v>35</v>
      </c>
      <c r="O32" s="19">
        <f t="shared" si="17"/>
        <v>0.49295774647887325</v>
      </c>
      <c r="P32" s="3">
        <v>0</v>
      </c>
      <c r="Q32" s="13">
        <f t="shared" si="18"/>
        <v>0</v>
      </c>
      <c r="R32" s="13">
        <f t="shared" si="19"/>
        <v>0.8591549295774648</v>
      </c>
      <c r="S32" s="19">
        <f t="shared" si="20"/>
        <v>0.2112676056338028</v>
      </c>
      <c r="T32" s="1">
        <v>6.97</v>
      </c>
      <c r="U32" s="1">
        <v>3.07</v>
      </c>
      <c r="V32" s="3">
        <v>31</v>
      </c>
      <c r="W32" s="19">
        <f t="shared" si="21"/>
        <v>0.43661971830985913</v>
      </c>
      <c r="X32" s="3">
        <v>39</v>
      </c>
      <c r="Y32" s="19">
        <f t="shared" si="22"/>
        <v>0.5492957746478874</v>
      </c>
      <c r="Z32" s="3">
        <v>1</v>
      </c>
      <c r="AA32" s="13">
        <f t="shared" si="23"/>
        <v>0.014084507042253521</v>
      </c>
      <c r="AB32" s="27"/>
    </row>
    <row r="33" spans="1:28" ht="15">
      <c r="A33" s="214"/>
      <c r="B33" s="16" t="s">
        <v>15</v>
      </c>
      <c r="C33" s="30">
        <v>3</v>
      </c>
      <c r="D33" s="30">
        <v>3</v>
      </c>
      <c r="E33" s="31">
        <f t="shared" si="12"/>
        <v>1</v>
      </c>
      <c r="F33" s="30">
        <v>0</v>
      </c>
      <c r="G33" s="34">
        <f t="shared" si="13"/>
        <v>0</v>
      </c>
      <c r="H33" s="30">
        <v>2</v>
      </c>
      <c r="I33" s="32">
        <f t="shared" si="14"/>
        <v>0.6666666666666666</v>
      </c>
      <c r="J33" s="30">
        <v>1</v>
      </c>
      <c r="K33" s="32">
        <f t="shared" si="15"/>
        <v>0.3333333333333333</v>
      </c>
      <c r="L33" s="30">
        <v>0</v>
      </c>
      <c r="M33" s="37">
        <f t="shared" si="16"/>
        <v>0</v>
      </c>
      <c r="N33" s="30">
        <v>0</v>
      </c>
      <c r="O33" s="32">
        <f t="shared" si="17"/>
        <v>0</v>
      </c>
      <c r="P33" s="30">
        <v>1</v>
      </c>
      <c r="Q33" s="32">
        <f t="shared" si="18"/>
        <v>0.3333333333333333</v>
      </c>
      <c r="R33" s="35">
        <f t="shared" si="19"/>
        <v>1</v>
      </c>
      <c r="S33" s="32">
        <f t="shared" si="20"/>
        <v>0.3333333333333333</v>
      </c>
      <c r="T33" s="30">
        <v>9</v>
      </c>
      <c r="U33" s="30">
        <v>3.3</v>
      </c>
      <c r="V33" s="30">
        <v>0</v>
      </c>
      <c r="W33" s="35">
        <f t="shared" si="21"/>
        <v>0</v>
      </c>
      <c r="X33" s="30">
        <v>3</v>
      </c>
      <c r="Y33" s="35">
        <f t="shared" si="22"/>
        <v>1</v>
      </c>
      <c r="Z33" s="30">
        <v>0</v>
      </c>
      <c r="AA33" s="32">
        <f t="shared" si="23"/>
        <v>0</v>
      </c>
      <c r="AB33" s="27"/>
    </row>
    <row r="34" spans="1:28" ht="15">
      <c r="A34" s="214"/>
      <c r="B34" s="16" t="s">
        <v>42</v>
      </c>
      <c r="C34" s="3">
        <v>17</v>
      </c>
      <c r="D34" s="3">
        <v>16</v>
      </c>
      <c r="E34" s="18">
        <f t="shared" si="12"/>
        <v>0.9411764705882353</v>
      </c>
      <c r="F34" s="3">
        <v>2</v>
      </c>
      <c r="G34" s="18">
        <f t="shared" si="13"/>
        <v>0.125</v>
      </c>
      <c r="H34" s="3">
        <v>10</v>
      </c>
      <c r="I34" s="13">
        <f t="shared" si="14"/>
        <v>0.625</v>
      </c>
      <c r="J34" s="3">
        <v>4</v>
      </c>
      <c r="K34" s="13">
        <f t="shared" si="15"/>
        <v>0.25</v>
      </c>
      <c r="L34" s="3">
        <v>0</v>
      </c>
      <c r="M34" s="19">
        <f t="shared" si="16"/>
        <v>0</v>
      </c>
      <c r="N34" s="3">
        <v>2</v>
      </c>
      <c r="O34" s="13">
        <f t="shared" si="17"/>
        <v>0.125</v>
      </c>
      <c r="P34" s="3">
        <v>0</v>
      </c>
      <c r="Q34" s="13">
        <f t="shared" si="18"/>
        <v>0</v>
      </c>
      <c r="R34" s="13">
        <f t="shared" si="19"/>
        <v>0.875</v>
      </c>
      <c r="S34" s="13">
        <f t="shared" si="20"/>
        <v>0.25</v>
      </c>
      <c r="T34" s="3">
        <v>7.8</v>
      </c>
      <c r="U34" s="3">
        <v>3.1</v>
      </c>
      <c r="V34" s="3">
        <v>3</v>
      </c>
      <c r="W34" s="13">
        <f t="shared" si="21"/>
        <v>0.1875</v>
      </c>
      <c r="X34" s="3">
        <v>13</v>
      </c>
      <c r="Y34" s="20">
        <f t="shared" si="22"/>
        <v>0.8125</v>
      </c>
      <c r="Z34" s="3">
        <v>0</v>
      </c>
      <c r="AA34" s="13">
        <f t="shared" si="23"/>
        <v>0</v>
      </c>
      <c r="AB34" s="27"/>
    </row>
    <row r="35" spans="1:28" ht="15">
      <c r="A35" s="214"/>
      <c r="B35" s="16" t="s">
        <v>13</v>
      </c>
      <c r="C35" s="3">
        <v>8</v>
      </c>
      <c r="D35" s="3">
        <v>6</v>
      </c>
      <c r="E35" s="18">
        <f t="shared" si="12"/>
        <v>0.75</v>
      </c>
      <c r="F35" s="3">
        <v>1</v>
      </c>
      <c r="G35" s="22">
        <f t="shared" si="13"/>
        <v>0.16666666666666666</v>
      </c>
      <c r="H35" s="3">
        <v>1</v>
      </c>
      <c r="I35" s="13">
        <f t="shared" si="14"/>
        <v>0.16666666666666666</v>
      </c>
      <c r="J35" s="3">
        <v>4</v>
      </c>
      <c r="K35" s="13">
        <f t="shared" si="15"/>
        <v>0.6666666666666666</v>
      </c>
      <c r="L35" s="3">
        <v>0</v>
      </c>
      <c r="M35" s="19">
        <f t="shared" si="16"/>
        <v>0</v>
      </c>
      <c r="N35" s="3">
        <v>0</v>
      </c>
      <c r="O35" s="13">
        <f t="shared" si="17"/>
        <v>0</v>
      </c>
      <c r="P35" s="3">
        <v>0</v>
      </c>
      <c r="Q35" s="13">
        <f t="shared" si="18"/>
        <v>0</v>
      </c>
      <c r="R35" s="19">
        <f t="shared" si="19"/>
        <v>0.8333333333333333</v>
      </c>
      <c r="S35" s="20">
        <f t="shared" si="20"/>
        <v>0.6666666666666666</v>
      </c>
      <c r="T35" s="3">
        <v>9.8</v>
      </c>
      <c r="U35" s="3">
        <v>3.5</v>
      </c>
      <c r="V35" s="3">
        <v>1</v>
      </c>
      <c r="W35" s="13">
        <f t="shared" si="21"/>
        <v>0.16666666666666666</v>
      </c>
      <c r="X35" s="3">
        <v>4</v>
      </c>
      <c r="Y35" s="13">
        <f t="shared" si="22"/>
        <v>0.6666666666666666</v>
      </c>
      <c r="Z35" s="3">
        <v>1</v>
      </c>
      <c r="AA35" s="13">
        <f t="shared" si="23"/>
        <v>0.16666666666666666</v>
      </c>
      <c r="AB35" s="27"/>
    </row>
    <row r="36" spans="1:28" ht="15">
      <c r="A36" s="214"/>
      <c r="B36" s="16" t="s">
        <v>14</v>
      </c>
      <c r="C36" s="3">
        <v>5</v>
      </c>
      <c r="D36" s="3">
        <v>5</v>
      </c>
      <c r="E36" s="18">
        <f t="shared" si="12"/>
        <v>1</v>
      </c>
      <c r="F36" s="3">
        <v>0</v>
      </c>
      <c r="G36" s="21">
        <f t="shared" si="13"/>
        <v>0</v>
      </c>
      <c r="H36" s="3">
        <v>2</v>
      </c>
      <c r="I36" s="13">
        <f t="shared" si="14"/>
        <v>0.4</v>
      </c>
      <c r="J36" s="3">
        <v>2</v>
      </c>
      <c r="K36" s="13">
        <f t="shared" si="15"/>
        <v>0.4</v>
      </c>
      <c r="L36" s="3">
        <v>1</v>
      </c>
      <c r="M36" s="20">
        <f t="shared" si="16"/>
        <v>0.2</v>
      </c>
      <c r="N36" s="3">
        <v>0</v>
      </c>
      <c r="O36" s="13">
        <f t="shared" si="17"/>
        <v>0</v>
      </c>
      <c r="P36" s="3">
        <v>0</v>
      </c>
      <c r="Q36" s="13">
        <f t="shared" si="18"/>
        <v>0</v>
      </c>
      <c r="R36" s="20">
        <v>1</v>
      </c>
      <c r="S36" s="20">
        <v>1</v>
      </c>
      <c r="T36" s="10">
        <v>11.4</v>
      </c>
      <c r="U36" s="10">
        <v>3.8</v>
      </c>
      <c r="V36" s="3">
        <v>0</v>
      </c>
      <c r="W36" s="20">
        <f t="shared" si="21"/>
        <v>0</v>
      </c>
      <c r="X36" s="3">
        <v>3</v>
      </c>
      <c r="Y36" s="13">
        <f t="shared" si="22"/>
        <v>0.6</v>
      </c>
      <c r="Z36" s="3">
        <v>2</v>
      </c>
      <c r="AA36" s="13">
        <f t="shared" si="23"/>
        <v>0.4</v>
      </c>
      <c r="AB36" s="27"/>
    </row>
    <row r="37" spans="1:28" ht="15">
      <c r="A37" s="214"/>
      <c r="B37" s="3" t="s">
        <v>10</v>
      </c>
      <c r="C37" s="3">
        <f>SUM(C29:C36)</f>
        <v>337</v>
      </c>
      <c r="D37" s="3">
        <f>SUM(D29:D36)</f>
        <v>310</v>
      </c>
      <c r="E37" s="13">
        <f aca="true" t="shared" si="24" ref="E37:E43">D37/C37</f>
        <v>0.9198813056379822</v>
      </c>
      <c r="F37" s="3">
        <f>SUM(F29:F36)</f>
        <v>41</v>
      </c>
      <c r="G37" s="13">
        <f aca="true" t="shared" si="25" ref="G37:G43">F37/D37</f>
        <v>0.13225806451612904</v>
      </c>
      <c r="H37" s="3">
        <f>SUM(H29:H36)</f>
        <v>183</v>
      </c>
      <c r="I37" s="13">
        <f aca="true" t="shared" si="26" ref="I37:I43">H37/D37</f>
        <v>0.5903225806451613</v>
      </c>
      <c r="J37" s="3">
        <f>SUM(J29:J36)</f>
        <v>73</v>
      </c>
      <c r="K37" s="13">
        <f aca="true" t="shared" si="27" ref="K37:K43">J37/D37</f>
        <v>0.23548387096774193</v>
      </c>
      <c r="L37" s="3">
        <f>SUM(L29:L36)</f>
        <v>13</v>
      </c>
      <c r="M37" s="13">
        <f aca="true" t="shared" si="28" ref="M37:M43">L37/D37</f>
        <v>0.041935483870967745</v>
      </c>
      <c r="N37" s="3">
        <f>SUM(N29:N36)</f>
        <v>108</v>
      </c>
      <c r="O37" s="13">
        <f t="shared" si="17"/>
        <v>0.34838709677419355</v>
      </c>
      <c r="P37" s="3">
        <f>SUM(P29:P36)</f>
        <v>13</v>
      </c>
      <c r="Q37" s="13">
        <f t="shared" si="18"/>
        <v>0.041935483870967745</v>
      </c>
      <c r="R37" s="13">
        <f aca="true" t="shared" si="29" ref="R37:R43">I37+K37+M37</f>
        <v>0.867741935483871</v>
      </c>
      <c r="S37" s="13">
        <f aca="true" t="shared" si="30" ref="S37:S43">K37+M37</f>
        <v>0.27741935483870966</v>
      </c>
      <c r="T37" s="3"/>
      <c r="U37" s="3"/>
      <c r="V37" s="26">
        <f>SUM(V29:V36)</f>
        <v>105</v>
      </c>
      <c r="W37" s="13">
        <f t="shared" si="21"/>
        <v>0.3387096774193548</v>
      </c>
      <c r="X37" s="3">
        <f>SUM(X29:X36)</f>
        <v>192</v>
      </c>
      <c r="Y37" s="13">
        <f t="shared" si="22"/>
        <v>0.6193548387096774</v>
      </c>
      <c r="Z37" s="3">
        <f>SUM(Z29:Z36)</f>
        <v>13</v>
      </c>
      <c r="AA37" s="13">
        <f t="shared" si="23"/>
        <v>0.041935483870967745</v>
      </c>
      <c r="AB37" s="33"/>
    </row>
    <row r="38" spans="1:28" ht="15">
      <c r="A38" s="214"/>
      <c r="B38" s="3" t="s">
        <v>9</v>
      </c>
      <c r="C38" s="3"/>
      <c r="D38" s="3">
        <v>12243</v>
      </c>
      <c r="E38" s="13" t="e">
        <f t="shared" si="24"/>
        <v>#DIV/0!</v>
      </c>
      <c r="F38" s="3"/>
      <c r="G38" s="13">
        <v>0.156</v>
      </c>
      <c r="H38" s="3"/>
      <c r="I38" s="13">
        <v>0.488</v>
      </c>
      <c r="J38" s="3"/>
      <c r="K38" s="13">
        <v>0.295</v>
      </c>
      <c r="L38" s="3"/>
      <c r="M38" s="13">
        <v>0.061</v>
      </c>
      <c r="N38" s="3" t="s">
        <v>7</v>
      </c>
      <c r="O38" s="3" t="s">
        <v>7</v>
      </c>
      <c r="P38" s="3" t="s">
        <v>7</v>
      </c>
      <c r="Q38" s="3" t="s">
        <v>7</v>
      </c>
      <c r="R38" s="13">
        <f t="shared" si="29"/>
        <v>0.8439999999999999</v>
      </c>
      <c r="S38" s="13">
        <f t="shared" si="30"/>
        <v>0.356</v>
      </c>
      <c r="T38" s="3"/>
      <c r="U38" s="3"/>
      <c r="V38" s="3" t="s">
        <v>8</v>
      </c>
      <c r="W38" s="3" t="s">
        <v>7</v>
      </c>
      <c r="X38" s="3" t="s">
        <v>7</v>
      </c>
      <c r="Y38" s="3" t="s">
        <v>7</v>
      </c>
      <c r="Z38" s="3" t="s">
        <v>7</v>
      </c>
      <c r="AA38" s="3" t="s">
        <v>7</v>
      </c>
      <c r="AB38" s="27"/>
    </row>
    <row r="39" spans="1:27" ht="15">
      <c r="A39" s="214"/>
      <c r="B39" s="4" t="s">
        <v>2</v>
      </c>
      <c r="C39" s="3"/>
      <c r="D39" s="3">
        <v>990665</v>
      </c>
      <c r="E39" s="13" t="e">
        <f t="shared" si="24"/>
        <v>#DIV/0!</v>
      </c>
      <c r="F39" s="3"/>
      <c r="G39" s="13">
        <v>0.143</v>
      </c>
      <c r="H39" s="3"/>
      <c r="I39" s="13">
        <v>0.471</v>
      </c>
      <c r="J39" s="3"/>
      <c r="K39" s="13">
        <v>0.313</v>
      </c>
      <c r="L39" s="3"/>
      <c r="M39" s="13">
        <v>0.073</v>
      </c>
      <c r="N39" s="3" t="s">
        <v>7</v>
      </c>
      <c r="O39" s="3" t="s">
        <v>7</v>
      </c>
      <c r="P39" s="3" t="s">
        <v>7</v>
      </c>
      <c r="Q39" s="3" t="s">
        <v>7</v>
      </c>
      <c r="R39" s="13">
        <f t="shared" si="29"/>
        <v>0.857</v>
      </c>
      <c r="S39" s="13">
        <f t="shared" si="30"/>
        <v>0.386</v>
      </c>
      <c r="T39" s="3"/>
      <c r="U39" s="3"/>
      <c r="V39" s="3" t="s">
        <v>8</v>
      </c>
      <c r="W39" s="3" t="s">
        <v>7</v>
      </c>
      <c r="X39" s="3" t="s">
        <v>7</v>
      </c>
      <c r="Y39" s="3" t="s">
        <v>7</v>
      </c>
      <c r="Z39" s="3" t="s">
        <v>7</v>
      </c>
      <c r="AA39" s="3" t="s">
        <v>7</v>
      </c>
    </row>
    <row r="40" spans="1:27" ht="15" customHeight="1" hidden="1">
      <c r="A40" s="214"/>
      <c r="B40" s="7" t="s">
        <v>44</v>
      </c>
      <c r="C40" s="5"/>
      <c r="D40" s="5"/>
      <c r="E40" s="8" t="e">
        <f t="shared" si="24"/>
        <v>#DIV/0!</v>
      </c>
      <c r="F40" s="5"/>
      <c r="G40" s="8" t="e">
        <f t="shared" si="25"/>
        <v>#DIV/0!</v>
      </c>
      <c r="H40" s="5"/>
      <c r="I40" s="8" t="e">
        <f t="shared" si="26"/>
        <v>#DIV/0!</v>
      </c>
      <c r="J40" s="5"/>
      <c r="K40" s="8" t="e">
        <f t="shared" si="27"/>
        <v>#DIV/0!</v>
      </c>
      <c r="L40" s="5"/>
      <c r="M40" s="8" t="e">
        <f t="shared" si="28"/>
        <v>#DIV/0!</v>
      </c>
      <c r="N40" s="1" t="s">
        <v>7</v>
      </c>
      <c r="O40" s="1" t="s">
        <v>7</v>
      </c>
      <c r="P40" s="1" t="s">
        <v>7</v>
      </c>
      <c r="Q40" s="1" t="s">
        <v>7</v>
      </c>
      <c r="R40" s="8" t="e">
        <f t="shared" si="29"/>
        <v>#DIV/0!</v>
      </c>
      <c r="S40" s="8" t="e">
        <f t="shared" si="30"/>
        <v>#DIV/0!</v>
      </c>
      <c r="T40" s="5"/>
      <c r="U40" s="5"/>
      <c r="V40" s="1" t="s">
        <v>8</v>
      </c>
      <c r="W40" s="1" t="s">
        <v>7</v>
      </c>
      <c r="X40" s="1" t="s">
        <v>7</v>
      </c>
      <c r="Y40" s="1" t="s">
        <v>7</v>
      </c>
      <c r="Z40" s="1" t="s">
        <v>7</v>
      </c>
      <c r="AA40" s="1" t="s">
        <v>7</v>
      </c>
    </row>
    <row r="41" spans="1:27" ht="15" customHeight="1" hidden="1">
      <c r="A41" s="214"/>
      <c r="B41" s="4" t="s">
        <v>10</v>
      </c>
      <c r="C41" s="4"/>
      <c r="D41" s="4"/>
      <c r="E41" s="8" t="e">
        <f t="shared" si="24"/>
        <v>#DIV/0!</v>
      </c>
      <c r="F41" s="4"/>
      <c r="G41" s="8" t="e">
        <f t="shared" si="25"/>
        <v>#DIV/0!</v>
      </c>
      <c r="H41" s="4"/>
      <c r="I41" s="8" t="e">
        <f t="shared" si="26"/>
        <v>#DIV/0!</v>
      </c>
      <c r="J41" s="4"/>
      <c r="K41" s="8" t="e">
        <f t="shared" si="27"/>
        <v>#DIV/0!</v>
      </c>
      <c r="L41" s="4"/>
      <c r="M41" s="8" t="e">
        <f t="shared" si="28"/>
        <v>#DIV/0!</v>
      </c>
      <c r="N41" s="1" t="s">
        <v>7</v>
      </c>
      <c r="O41" s="1" t="s">
        <v>7</v>
      </c>
      <c r="P41" s="1" t="s">
        <v>7</v>
      </c>
      <c r="Q41" s="1" t="s">
        <v>7</v>
      </c>
      <c r="R41" s="8" t="e">
        <f t="shared" si="29"/>
        <v>#DIV/0!</v>
      </c>
      <c r="S41" s="8" t="e">
        <f t="shared" si="30"/>
        <v>#DIV/0!</v>
      </c>
      <c r="T41" s="4"/>
      <c r="U41" s="4"/>
      <c r="V41" s="1" t="s">
        <v>8</v>
      </c>
      <c r="W41" s="1" t="s">
        <v>7</v>
      </c>
      <c r="X41" s="1" t="s">
        <v>7</v>
      </c>
      <c r="Y41" s="1" t="s">
        <v>7</v>
      </c>
      <c r="Z41" s="1" t="s">
        <v>7</v>
      </c>
      <c r="AA41" s="1" t="s">
        <v>7</v>
      </c>
    </row>
    <row r="42" spans="1:27" ht="15" customHeight="1" hidden="1">
      <c r="A42" s="214"/>
      <c r="B42" s="4" t="s">
        <v>9</v>
      </c>
      <c r="C42" s="4"/>
      <c r="D42" s="4"/>
      <c r="E42" s="8" t="e">
        <f t="shared" si="24"/>
        <v>#DIV/0!</v>
      </c>
      <c r="F42" s="4"/>
      <c r="G42" s="8" t="e">
        <f t="shared" si="25"/>
        <v>#DIV/0!</v>
      </c>
      <c r="H42" s="4"/>
      <c r="I42" s="8" t="e">
        <f t="shared" si="26"/>
        <v>#DIV/0!</v>
      </c>
      <c r="J42" s="4"/>
      <c r="K42" s="8" t="e">
        <f t="shared" si="27"/>
        <v>#DIV/0!</v>
      </c>
      <c r="L42" s="4"/>
      <c r="M42" s="8" t="e">
        <f t="shared" si="28"/>
        <v>#DIV/0!</v>
      </c>
      <c r="N42" s="1" t="s">
        <v>7</v>
      </c>
      <c r="O42" s="1" t="s">
        <v>7</v>
      </c>
      <c r="P42" s="1" t="s">
        <v>7</v>
      </c>
      <c r="Q42" s="1" t="s">
        <v>7</v>
      </c>
      <c r="R42" s="8" t="e">
        <f t="shared" si="29"/>
        <v>#DIV/0!</v>
      </c>
      <c r="S42" s="8" t="e">
        <f t="shared" si="30"/>
        <v>#DIV/0!</v>
      </c>
      <c r="T42" s="4"/>
      <c r="U42" s="4"/>
      <c r="V42" s="1" t="s">
        <v>8</v>
      </c>
      <c r="W42" s="1" t="s">
        <v>7</v>
      </c>
      <c r="X42" s="1" t="s">
        <v>7</v>
      </c>
      <c r="Y42" s="1" t="s">
        <v>7</v>
      </c>
      <c r="Z42" s="1" t="s">
        <v>7</v>
      </c>
      <c r="AA42" s="1" t="s">
        <v>7</v>
      </c>
    </row>
    <row r="43" spans="1:27" ht="15" customHeight="1" hidden="1">
      <c r="A43" s="214"/>
      <c r="B43" s="4" t="s">
        <v>2</v>
      </c>
      <c r="C43" s="4"/>
      <c r="D43" s="4"/>
      <c r="E43" s="8" t="e">
        <f t="shared" si="24"/>
        <v>#DIV/0!</v>
      </c>
      <c r="F43" s="4"/>
      <c r="G43" s="8" t="e">
        <f t="shared" si="25"/>
        <v>#DIV/0!</v>
      </c>
      <c r="H43" s="4"/>
      <c r="I43" s="8" t="e">
        <f t="shared" si="26"/>
        <v>#DIV/0!</v>
      </c>
      <c r="J43" s="4"/>
      <c r="K43" s="8" t="e">
        <f t="shared" si="27"/>
        <v>#DIV/0!</v>
      </c>
      <c r="L43" s="4"/>
      <c r="M43" s="8" t="e">
        <f t="shared" si="28"/>
        <v>#DIV/0!</v>
      </c>
      <c r="N43" s="1" t="s">
        <v>7</v>
      </c>
      <c r="O43" s="1" t="s">
        <v>7</v>
      </c>
      <c r="P43" s="1" t="s">
        <v>7</v>
      </c>
      <c r="Q43" s="1" t="s">
        <v>7</v>
      </c>
      <c r="R43" s="8" t="e">
        <f t="shared" si="29"/>
        <v>#DIV/0!</v>
      </c>
      <c r="S43" s="8" t="e">
        <f t="shared" si="30"/>
        <v>#DIV/0!</v>
      </c>
      <c r="T43" s="4"/>
      <c r="U43" s="4"/>
      <c r="V43" s="1" t="s">
        <v>8</v>
      </c>
      <c r="W43" s="1" t="s">
        <v>7</v>
      </c>
      <c r="X43" s="1" t="s">
        <v>7</v>
      </c>
      <c r="Y43" s="1" t="s">
        <v>7</v>
      </c>
      <c r="Z43" s="1" t="s">
        <v>7</v>
      </c>
      <c r="AA43" s="1" t="s">
        <v>7</v>
      </c>
    </row>
    <row r="44" spans="1:27" ht="15">
      <c r="A44" s="215"/>
      <c r="B44" s="4"/>
      <c r="C44" s="4"/>
      <c r="D44" s="4"/>
      <c r="E44" s="4"/>
      <c r="F44" s="227"/>
      <c r="G44" s="22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34" ht="45.75" thickBot="1">
      <c r="A45" s="4" t="s">
        <v>45</v>
      </c>
      <c r="B45" s="227" t="s">
        <v>6</v>
      </c>
      <c r="C45" s="227"/>
      <c r="D45" s="227"/>
      <c r="E45" s="4" t="s">
        <v>5</v>
      </c>
      <c r="F45" s="4" t="s">
        <v>71</v>
      </c>
      <c r="G45" s="4" t="s">
        <v>70</v>
      </c>
      <c r="H45" s="4" t="s">
        <v>72</v>
      </c>
      <c r="I45" s="4" t="s">
        <v>43</v>
      </c>
      <c r="J45" s="4" t="s">
        <v>73</v>
      </c>
      <c r="K45" s="4" t="s">
        <v>74</v>
      </c>
      <c r="L45" s="4" t="s">
        <v>75</v>
      </c>
      <c r="M45" s="4" t="s">
        <v>76</v>
      </c>
      <c r="N45" s="4" t="s">
        <v>4</v>
      </c>
      <c r="O45" s="4" t="s">
        <v>3</v>
      </c>
      <c r="P45" s="4" t="s">
        <v>2</v>
      </c>
      <c r="Q45" s="4" t="s">
        <v>46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48" customHeight="1" thickBot="1">
      <c r="A46" s="23" t="s">
        <v>133</v>
      </c>
      <c r="B46" s="237" t="s">
        <v>139</v>
      </c>
      <c r="C46" s="235"/>
      <c r="D46" s="236"/>
      <c r="E46" s="24">
        <v>1</v>
      </c>
      <c r="F46" s="161"/>
      <c r="G46" s="162"/>
      <c r="H46" s="163"/>
      <c r="I46" s="161"/>
      <c r="J46" s="125"/>
      <c r="K46" s="125"/>
      <c r="L46" s="125"/>
      <c r="M46" s="164"/>
      <c r="N46" s="162"/>
      <c r="O46" s="162"/>
      <c r="P46" s="165"/>
      <c r="Q46" s="16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61.5" customHeight="1" thickBot="1">
      <c r="A47" s="23" t="s">
        <v>134</v>
      </c>
      <c r="B47" s="237" t="s">
        <v>77</v>
      </c>
      <c r="C47" s="235"/>
      <c r="D47" s="236"/>
      <c r="E47" s="25">
        <v>1</v>
      </c>
      <c r="F47" s="167"/>
      <c r="G47" s="162"/>
      <c r="H47" s="163"/>
      <c r="I47" s="167"/>
      <c r="J47" s="168"/>
      <c r="K47" s="125"/>
      <c r="L47" s="168"/>
      <c r="M47" s="169"/>
      <c r="N47" s="162"/>
      <c r="O47" s="162"/>
      <c r="P47" s="165"/>
      <c r="Q47" s="166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47.25" customHeight="1" thickBot="1">
      <c r="A48" s="23" t="s">
        <v>135</v>
      </c>
      <c r="B48" s="237" t="s">
        <v>78</v>
      </c>
      <c r="C48" s="235"/>
      <c r="D48" s="236"/>
      <c r="E48" s="25">
        <v>1</v>
      </c>
      <c r="F48" s="167"/>
      <c r="G48" s="162"/>
      <c r="H48" s="163"/>
      <c r="I48" s="167"/>
      <c r="J48" s="168"/>
      <c r="K48" s="125"/>
      <c r="L48" s="168"/>
      <c r="M48" s="169"/>
      <c r="N48" s="162"/>
      <c r="O48" s="162"/>
      <c r="P48" s="165"/>
      <c r="Q48" s="166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53.25" customHeight="1" thickBot="1">
      <c r="A49" s="23" t="s">
        <v>136</v>
      </c>
      <c r="B49" s="237" t="s">
        <v>79</v>
      </c>
      <c r="C49" s="235"/>
      <c r="D49" s="236"/>
      <c r="E49" s="25">
        <v>1</v>
      </c>
      <c r="F49" s="167"/>
      <c r="G49" s="162"/>
      <c r="H49" s="163"/>
      <c r="I49" s="167"/>
      <c r="J49" s="168"/>
      <c r="K49" s="125"/>
      <c r="L49" s="168"/>
      <c r="M49" s="169"/>
      <c r="N49" s="162"/>
      <c r="O49" s="162"/>
      <c r="P49" s="165"/>
      <c r="Q49" s="166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53.25" customHeight="1" thickBot="1">
      <c r="A50" s="23" t="s">
        <v>137</v>
      </c>
      <c r="B50" s="232" t="s">
        <v>142</v>
      </c>
      <c r="C50" s="233"/>
      <c r="D50" s="233"/>
      <c r="E50" s="25">
        <v>1</v>
      </c>
      <c r="F50" s="167"/>
      <c r="G50" s="162"/>
      <c r="H50" s="163"/>
      <c r="I50" s="167"/>
      <c r="J50" s="168"/>
      <c r="K50" s="125"/>
      <c r="L50" s="168"/>
      <c r="M50" s="169"/>
      <c r="N50" s="162"/>
      <c r="O50" s="162"/>
      <c r="P50" s="165"/>
      <c r="Q50" s="166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91.5" customHeight="1" thickBot="1">
      <c r="A51" s="23" t="s">
        <v>138</v>
      </c>
      <c r="B51" s="234" t="s">
        <v>143</v>
      </c>
      <c r="C51" s="235"/>
      <c r="D51" s="236"/>
      <c r="E51" s="25">
        <v>1</v>
      </c>
      <c r="F51" s="167"/>
      <c r="G51" s="162"/>
      <c r="H51" s="163"/>
      <c r="I51" s="170"/>
      <c r="J51" s="168"/>
      <c r="K51" s="125"/>
      <c r="L51" s="125"/>
      <c r="M51" s="169"/>
      <c r="N51" s="162"/>
      <c r="O51" s="162"/>
      <c r="P51" s="165"/>
      <c r="Q51" s="166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5.5" customHeight="1" thickBot="1">
      <c r="A52" s="23" t="s">
        <v>140</v>
      </c>
      <c r="B52" s="234" t="s">
        <v>144</v>
      </c>
      <c r="C52" s="235"/>
      <c r="D52" s="236"/>
      <c r="E52" s="25">
        <v>1</v>
      </c>
      <c r="F52" s="167"/>
      <c r="G52" s="162"/>
      <c r="H52" s="163"/>
      <c r="I52" s="171"/>
      <c r="J52" s="168"/>
      <c r="K52" s="125"/>
      <c r="L52" s="168"/>
      <c r="M52" s="169"/>
      <c r="N52" s="162"/>
      <c r="O52" s="162"/>
      <c r="P52" s="165"/>
      <c r="Q52" s="166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69" customHeight="1" thickBot="1">
      <c r="A53" s="23" t="s">
        <v>141</v>
      </c>
      <c r="B53" s="234" t="s">
        <v>145</v>
      </c>
      <c r="C53" s="235"/>
      <c r="D53" s="236"/>
      <c r="E53" s="25">
        <v>1</v>
      </c>
      <c r="F53" s="167"/>
      <c r="G53" s="162"/>
      <c r="H53" s="163"/>
      <c r="I53" s="171"/>
      <c r="J53" s="168"/>
      <c r="K53" s="125"/>
      <c r="L53" s="168"/>
      <c r="M53" s="164"/>
      <c r="N53" s="162"/>
      <c r="O53" s="162"/>
      <c r="P53" s="165"/>
      <c r="Q53" s="166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61.5" customHeight="1" thickBot="1">
      <c r="A54" s="23" t="s">
        <v>146</v>
      </c>
      <c r="B54" s="234" t="s">
        <v>147</v>
      </c>
      <c r="C54" s="235"/>
      <c r="D54" s="236"/>
      <c r="E54" s="25">
        <v>2</v>
      </c>
      <c r="F54" s="167"/>
      <c r="G54" s="162"/>
      <c r="H54" s="163"/>
      <c r="I54" s="171"/>
      <c r="J54" s="168"/>
      <c r="K54" s="125"/>
      <c r="L54" s="168"/>
      <c r="M54" s="169"/>
      <c r="N54" s="162"/>
      <c r="O54" s="162"/>
      <c r="P54" s="165"/>
      <c r="Q54" s="166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51.75" customHeight="1" thickBot="1">
      <c r="A55" s="23" t="s">
        <v>148</v>
      </c>
      <c r="B55" s="234" t="s">
        <v>80</v>
      </c>
      <c r="C55" s="235"/>
      <c r="D55" s="236"/>
      <c r="E55" s="25">
        <v>1</v>
      </c>
      <c r="F55" s="167"/>
      <c r="G55" s="162"/>
      <c r="H55" s="163"/>
      <c r="I55" s="171"/>
      <c r="J55" s="168"/>
      <c r="K55" s="125"/>
      <c r="L55" s="125"/>
      <c r="M55" s="169"/>
      <c r="N55" s="162"/>
      <c r="O55" s="162"/>
      <c r="P55" s="165"/>
      <c r="Q55" s="16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82.5" customHeight="1" thickBot="1">
      <c r="A56" s="23" t="s">
        <v>149</v>
      </c>
      <c r="B56" s="234" t="s">
        <v>81</v>
      </c>
      <c r="C56" s="235"/>
      <c r="D56" s="236"/>
      <c r="E56" s="25">
        <v>2</v>
      </c>
      <c r="F56" s="167"/>
      <c r="G56" s="162"/>
      <c r="H56" s="163"/>
      <c r="I56" s="171"/>
      <c r="J56" s="168"/>
      <c r="K56" s="125"/>
      <c r="L56" s="168"/>
      <c r="M56" s="164"/>
      <c r="N56" s="162"/>
      <c r="O56" s="162"/>
      <c r="P56" s="165"/>
      <c r="Q56" s="166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8.75" customHeight="1" thickBot="1">
      <c r="A57" s="23" t="s">
        <v>150</v>
      </c>
      <c r="B57" s="232" t="s">
        <v>82</v>
      </c>
      <c r="C57" s="233"/>
      <c r="D57" s="233"/>
      <c r="E57" s="25">
        <v>1</v>
      </c>
      <c r="F57" s="167"/>
      <c r="G57" s="162"/>
      <c r="H57" s="163"/>
      <c r="I57" s="171"/>
      <c r="J57" s="168"/>
      <c r="K57" s="125"/>
      <c r="L57" s="168"/>
      <c r="M57" s="172"/>
      <c r="N57" s="162"/>
      <c r="O57" s="162"/>
      <c r="P57" s="165"/>
      <c r="Q57" s="166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75" customHeight="1" thickBot="1">
      <c r="A58" s="23" t="s">
        <v>151</v>
      </c>
      <c r="B58" s="237" t="s">
        <v>152</v>
      </c>
      <c r="C58" s="235"/>
      <c r="D58" s="236"/>
      <c r="E58" s="25">
        <v>2</v>
      </c>
      <c r="F58" s="167"/>
      <c r="G58" s="162"/>
      <c r="H58" s="163"/>
      <c r="I58" s="171"/>
      <c r="J58" s="168"/>
      <c r="K58" s="125"/>
      <c r="L58" s="168"/>
      <c r="M58" s="173"/>
      <c r="N58" s="162"/>
      <c r="O58" s="162"/>
      <c r="P58" s="165"/>
      <c r="Q58" s="166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">
      <c r="A59" s="3"/>
      <c r="B59" s="225"/>
      <c r="C59" s="225"/>
      <c r="D59" s="22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">
      <c r="A60" s="3"/>
      <c r="B60" s="225"/>
      <c r="C60" s="225"/>
      <c r="D60" s="22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">
      <c r="A61" s="3"/>
      <c r="B61" s="225"/>
      <c r="C61" s="225"/>
      <c r="D61" s="22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">
      <c r="A62" s="3"/>
      <c r="B62" s="225"/>
      <c r="C62" s="225"/>
      <c r="D62" s="22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">
      <c r="A63" s="3"/>
      <c r="B63" s="225"/>
      <c r="C63" s="225"/>
      <c r="D63" s="22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">
      <c r="A64" s="3"/>
      <c r="B64" s="225"/>
      <c r="C64" s="225"/>
      <c r="D64" s="22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">
      <c r="A65" s="3"/>
      <c r="B65" s="225"/>
      <c r="C65" s="225"/>
      <c r="D65" s="22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">
      <c r="A66" s="3"/>
      <c r="B66" s="225"/>
      <c r="C66" s="225"/>
      <c r="D66" s="22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">
      <c r="A67" s="3"/>
      <c r="B67" s="225"/>
      <c r="C67" s="225"/>
      <c r="D67" s="22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">
      <c r="A68" s="3"/>
      <c r="B68" s="225"/>
      <c r="C68" s="225"/>
      <c r="D68" s="22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">
      <c r="A69" s="3"/>
      <c r="B69" s="225"/>
      <c r="C69" s="225"/>
      <c r="D69" s="22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">
      <c r="A70" s="3"/>
      <c r="B70" s="225"/>
      <c r="C70" s="225"/>
      <c r="D70" s="22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27" ht="15">
      <c r="A71" s="3"/>
      <c r="B71" s="225"/>
      <c r="C71" s="225"/>
      <c r="D71" s="22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>
      <c r="A72" s="3"/>
      <c r="B72" s="225"/>
      <c r="C72" s="225"/>
      <c r="D72" s="22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">
      <c r="A73" s="3"/>
      <c r="B73" s="225"/>
      <c r="C73" s="225"/>
      <c r="D73" s="22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">
      <c r="A74" s="3"/>
      <c r="B74" s="225"/>
      <c r="C74" s="225"/>
      <c r="D74" s="22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">
      <c r="A75" s="3"/>
      <c r="B75" s="225"/>
      <c r="C75" s="225"/>
      <c r="D75" s="22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">
      <c r="A76" s="3"/>
      <c r="B76" s="225"/>
      <c r="C76" s="225"/>
      <c r="D76" s="22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">
      <c r="A77" s="4"/>
      <c r="B77" s="227"/>
      <c r="C77" s="227"/>
      <c r="D77" s="22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">
      <c r="A78" s="4"/>
      <c r="B78" s="227"/>
      <c r="C78" s="227"/>
      <c r="D78" s="22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</sheetData>
  <sheetProtection/>
  <mergeCells count="46">
    <mergeCell ref="A17:A28"/>
    <mergeCell ref="B1:L1"/>
    <mergeCell ref="C2:E2"/>
    <mergeCell ref="F2:G2"/>
    <mergeCell ref="H2:I2"/>
    <mergeCell ref="J2:K2"/>
    <mergeCell ref="A4:A14"/>
    <mergeCell ref="B76:D76"/>
    <mergeCell ref="B77:D77"/>
    <mergeCell ref="B78:D78"/>
    <mergeCell ref="B64:D64"/>
    <mergeCell ref="B65:D65"/>
    <mergeCell ref="B66:D66"/>
    <mergeCell ref="B67:D67"/>
    <mergeCell ref="B68:D68"/>
    <mergeCell ref="B73:D73"/>
    <mergeCell ref="B72:D72"/>
    <mergeCell ref="B62:D62"/>
    <mergeCell ref="V2:AA2"/>
    <mergeCell ref="N2:O2"/>
    <mergeCell ref="B63:D63"/>
    <mergeCell ref="P2:Q2"/>
    <mergeCell ref="B59:D59"/>
    <mergeCell ref="B61:D61"/>
    <mergeCell ref="F44:G44"/>
    <mergeCell ref="B46:D46"/>
    <mergeCell ref="B54:D54"/>
    <mergeCell ref="B55:D55"/>
    <mergeCell ref="B75:D75"/>
    <mergeCell ref="B69:D69"/>
    <mergeCell ref="B70:D70"/>
    <mergeCell ref="B56:D56"/>
    <mergeCell ref="B57:D57"/>
    <mergeCell ref="B58:D58"/>
    <mergeCell ref="B60:D60"/>
    <mergeCell ref="B74:D74"/>
    <mergeCell ref="B71:D71"/>
    <mergeCell ref="A29:A44"/>
    <mergeCell ref="B50:D50"/>
    <mergeCell ref="B51:D51"/>
    <mergeCell ref="B52:D52"/>
    <mergeCell ref="B53:D53"/>
    <mergeCell ref="B47:D47"/>
    <mergeCell ref="B48:D48"/>
    <mergeCell ref="B49:D49"/>
    <mergeCell ref="B45:D45"/>
  </mergeCells>
  <printOptions/>
  <pageMargins left="0.7" right="0.7" top="0.75" bottom="0.75" header="0.3" footer="0.3"/>
  <pageSetup horizontalDpi="600" verticalDpi="600" orientation="portrait" paperSize="9" scale="44" r:id="rId1"/>
  <rowBreaks count="1" manualBreakCount="1">
    <brk id="4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4">
      <selection activeCell="A4" sqref="A4:A14"/>
    </sheetView>
  </sheetViews>
  <sheetFormatPr defaultColWidth="9.140625" defaultRowHeight="15"/>
  <cols>
    <col min="1" max="1" width="9.140625" style="4" customWidth="1"/>
    <col min="2" max="2" width="28.57421875" style="4" customWidth="1"/>
    <col min="3" max="3" width="11.00390625" style="4" customWidth="1"/>
    <col min="4" max="5" width="9.140625" style="4" customWidth="1"/>
    <col min="6" max="6" width="9.28125" style="4" bestFit="1" customWidth="1"/>
    <col min="7" max="7" width="9.140625" style="4" customWidth="1"/>
    <col min="8" max="10" width="9.28125" style="4" bestFit="1" customWidth="1"/>
    <col min="11" max="11" width="9.140625" style="4" customWidth="1"/>
    <col min="12" max="12" width="9.28125" style="4" bestFit="1" customWidth="1"/>
    <col min="13" max="13" width="10.140625" style="4" bestFit="1" customWidth="1"/>
    <col min="14" max="14" width="9.28125" style="4" bestFit="1" customWidth="1"/>
    <col min="15" max="15" width="11.57421875" style="4" bestFit="1" customWidth="1"/>
    <col min="16" max="16" width="9.28125" style="4" bestFit="1" customWidth="1"/>
    <col min="17" max="17" width="14.28125" style="4" customWidth="1"/>
    <col min="18" max="18" width="10.140625" style="4" bestFit="1" customWidth="1"/>
    <col min="19" max="16384" width="9.140625" style="4" customWidth="1"/>
  </cols>
  <sheetData>
    <row r="1" spans="2:12" ht="15">
      <c r="B1" s="227" t="s">
        <v>239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3:27" ht="109.5" customHeight="1">
      <c r="C2" s="227" t="s">
        <v>39</v>
      </c>
      <c r="D2" s="227"/>
      <c r="E2" s="227"/>
      <c r="F2" s="227" t="s">
        <v>38</v>
      </c>
      <c r="G2" s="227"/>
      <c r="H2" s="227" t="s">
        <v>37</v>
      </c>
      <c r="I2" s="227"/>
      <c r="J2" s="227" t="s">
        <v>36</v>
      </c>
      <c r="K2" s="227"/>
      <c r="L2" s="228" t="s">
        <v>35</v>
      </c>
      <c r="M2" s="229"/>
      <c r="N2" s="227" t="s">
        <v>34</v>
      </c>
      <c r="O2" s="227"/>
      <c r="P2" s="227" t="s">
        <v>33</v>
      </c>
      <c r="Q2" s="227"/>
      <c r="R2" s="4" t="s">
        <v>32</v>
      </c>
      <c r="S2" s="4" t="s">
        <v>31</v>
      </c>
      <c r="T2" s="4" t="s">
        <v>30</v>
      </c>
      <c r="U2" s="4" t="s">
        <v>29</v>
      </c>
      <c r="V2" s="227" t="s">
        <v>28</v>
      </c>
      <c r="W2" s="227"/>
      <c r="X2" s="227"/>
      <c r="Y2" s="227"/>
      <c r="Z2" s="227"/>
      <c r="AA2" s="227"/>
    </row>
    <row r="3" spans="1:27" ht="154.5" customHeight="1">
      <c r="A3" s="61"/>
      <c r="C3" s="4" t="s">
        <v>26</v>
      </c>
      <c r="D3" s="4" t="s">
        <v>25</v>
      </c>
      <c r="E3" s="4" t="s">
        <v>24</v>
      </c>
      <c r="F3" s="4" t="s">
        <v>20</v>
      </c>
      <c r="G3" s="4" t="s">
        <v>23</v>
      </c>
      <c r="H3" s="4" t="s">
        <v>20</v>
      </c>
      <c r="I3" s="4" t="s">
        <v>23</v>
      </c>
      <c r="J3" s="4" t="s">
        <v>20</v>
      </c>
      <c r="K3" s="4" t="s">
        <v>23</v>
      </c>
      <c r="L3" s="4" t="s">
        <v>20</v>
      </c>
      <c r="M3" s="4" t="s">
        <v>23</v>
      </c>
      <c r="N3" s="4" t="s">
        <v>20</v>
      </c>
      <c r="O3" s="4" t="s">
        <v>23</v>
      </c>
      <c r="P3" s="4" t="s">
        <v>20</v>
      </c>
      <c r="Q3" s="4" t="s">
        <v>23</v>
      </c>
      <c r="V3" s="4" t="s">
        <v>20</v>
      </c>
      <c r="W3" s="4" t="s">
        <v>22</v>
      </c>
      <c r="X3" s="4" t="s">
        <v>20</v>
      </c>
      <c r="Y3" s="4" t="s">
        <v>21</v>
      </c>
      <c r="Z3" s="4" t="s">
        <v>20</v>
      </c>
      <c r="AA3" s="4" t="s">
        <v>19</v>
      </c>
    </row>
    <row r="4" spans="1:27" s="149" customFormat="1" ht="29.25" customHeight="1">
      <c r="A4" s="230" t="s">
        <v>240</v>
      </c>
      <c r="B4" s="150" t="s">
        <v>89</v>
      </c>
      <c r="E4" s="149" t="e">
        <f aca="true" t="shared" si="0" ref="E4:E12">D4/C4</f>
        <v>#DIV/0!</v>
      </c>
      <c r="G4" s="149" t="e">
        <f aca="true" t="shared" si="1" ref="G4:G12">F4/D4</f>
        <v>#DIV/0!</v>
      </c>
      <c r="I4" s="149" t="e">
        <f aca="true" t="shared" si="2" ref="I4:I12">H4/D4</f>
        <v>#DIV/0!</v>
      </c>
      <c r="K4" s="149" t="e">
        <f aca="true" t="shared" si="3" ref="K4:K12">J4/D4</f>
        <v>#DIV/0!</v>
      </c>
      <c r="M4" s="149" t="e">
        <f aca="true" t="shared" si="4" ref="M4:M12">L4/D4</f>
        <v>#DIV/0!</v>
      </c>
      <c r="O4" s="149" t="e">
        <f aca="true" t="shared" si="5" ref="O4:O11">N4/D4</f>
        <v>#DIV/0!</v>
      </c>
      <c r="Q4" s="149" t="e">
        <f aca="true" t="shared" si="6" ref="Q4:Q11">P4/D4</f>
        <v>#DIV/0!</v>
      </c>
      <c r="R4" s="149" t="e">
        <f aca="true" t="shared" si="7" ref="R4:R12">I4+K4+M4</f>
        <v>#DIV/0!</v>
      </c>
      <c r="S4" s="149" t="e">
        <f aca="true" t="shared" si="8" ref="S4:S12">K4+M4</f>
        <v>#DIV/0!</v>
      </c>
      <c r="W4" s="149" t="e">
        <f aca="true" t="shared" si="9" ref="W4:W11">V4/D4</f>
        <v>#DIV/0!</v>
      </c>
      <c r="Y4" s="149" t="e">
        <f aca="true" t="shared" si="10" ref="Y4:Y11">X4/D4</f>
        <v>#DIV/0!</v>
      </c>
      <c r="AA4" s="149" t="e">
        <f aca="true" t="shared" si="11" ref="AA4:AA11">Z4/D4</f>
        <v>#DIV/0!</v>
      </c>
    </row>
    <row r="5" spans="1:27" s="149" customFormat="1" ht="29.25" customHeight="1">
      <c r="A5" s="214"/>
      <c r="B5" s="150" t="s">
        <v>90</v>
      </c>
      <c r="E5" s="149" t="e">
        <f t="shared" si="0"/>
        <v>#DIV/0!</v>
      </c>
      <c r="G5" s="149" t="e">
        <f t="shared" si="1"/>
        <v>#DIV/0!</v>
      </c>
      <c r="I5" s="149" t="e">
        <f t="shared" si="2"/>
        <v>#DIV/0!</v>
      </c>
      <c r="K5" s="149" t="e">
        <f t="shared" si="3"/>
        <v>#DIV/0!</v>
      </c>
      <c r="M5" s="149" t="e">
        <f t="shared" si="4"/>
        <v>#DIV/0!</v>
      </c>
      <c r="O5" s="149" t="e">
        <f t="shared" si="5"/>
        <v>#DIV/0!</v>
      </c>
      <c r="Q5" s="149" t="e">
        <f t="shared" si="6"/>
        <v>#DIV/0!</v>
      </c>
      <c r="R5" s="149" t="e">
        <f t="shared" si="7"/>
        <v>#DIV/0!</v>
      </c>
      <c r="S5" s="149" t="e">
        <f t="shared" si="8"/>
        <v>#DIV/0!</v>
      </c>
      <c r="W5" s="149" t="e">
        <f t="shared" si="9"/>
        <v>#DIV/0!</v>
      </c>
      <c r="Y5" s="149" t="e">
        <f t="shared" si="10"/>
        <v>#DIV/0!</v>
      </c>
      <c r="AA5" s="149" t="e">
        <f t="shared" si="11"/>
        <v>#DIV/0!</v>
      </c>
    </row>
    <row r="6" spans="1:27" s="149" customFormat="1" ht="29.25" customHeight="1">
      <c r="A6" s="214"/>
      <c r="B6" s="150" t="s">
        <v>91</v>
      </c>
      <c r="E6" s="149" t="e">
        <f t="shared" si="0"/>
        <v>#DIV/0!</v>
      </c>
      <c r="G6" s="149" t="e">
        <f t="shared" si="1"/>
        <v>#DIV/0!</v>
      </c>
      <c r="I6" s="149" t="e">
        <f t="shared" si="2"/>
        <v>#DIV/0!</v>
      </c>
      <c r="K6" s="149" t="e">
        <f t="shared" si="3"/>
        <v>#DIV/0!</v>
      </c>
      <c r="M6" s="149" t="e">
        <f t="shared" si="4"/>
        <v>#DIV/0!</v>
      </c>
      <c r="O6" s="149" t="e">
        <f t="shared" si="5"/>
        <v>#DIV/0!</v>
      </c>
      <c r="Q6" s="149" t="e">
        <f t="shared" si="6"/>
        <v>#DIV/0!</v>
      </c>
      <c r="R6" s="149" t="e">
        <f t="shared" si="7"/>
        <v>#DIV/0!</v>
      </c>
      <c r="S6" s="149" t="e">
        <f t="shared" si="8"/>
        <v>#DIV/0!</v>
      </c>
      <c r="W6" s="149" t="e">
        <f t="shared" si="9"/>
        <v>#DIV/0!</v>
      </c>
      <c r="Y6" s="149" t="e">
        <f t="shared" si="10"/>
        <v>#DIV/0!</v>
      </c>
      <c r="AA6" s="149" t="e">
        <f t="shared" si="11"/>
        <v>#DIV/0!</v>
      </c>
    </row>
    <row r="7" spans="1:27" s="149" customFormat="1" ht="29.25" customHeight="1">
      <c r="A7" s="214"/>
      <c r="B7" s="150" t="s">
        <v>17</v>
      </c>
      <c r="E7" s="149" t="e">
        <f t="shared" si="0"/>
        <v>#DIV/0!</v>
      </c>
      <c r="G7" s="149" t="e">
        <f t="shared" si="1"/>
        <v>#DIV/0!</v>
      </c>
      <c r="I7" s="149" t="e">
        <f t="shared" si="2"/>
        <v>#DIV/0!</v>
      </c>
      <c r="K7" s="149" t="e">
        <f t="shared" si="3"/>
        <v>#DIV/0!</v>
      </c>
      <c r="M7" s="149" t="e">
        <f t="shared" si="4"/>
        <v>#DIV/0!</v>
      </c>
      <c r="O7" s="149" t="e">
        <f t="shared" si="5"/>
        <v>#DIV/0!</v>
      </c>
      <c r="Q7" s="149" t="e">
        <f t="shared" si="6"/>
        <v>#DIV/0!</v>
      </c>
      <c r="R7" s="149" t="e">
        <f t="shared" si="7"/>
        <v>#DIV/0!</v>
      </c>
      <c r="S7" s="149" t="e">
        <f t="shared" si="8"/>
        <v>#DIV/0!</v>
      </c>
      <c r="W7" s="149" t="e">
        <f t="shared" si="9"/>
        <v>#DIV/0!</v>
      </c>
      <c r="Y7" s="149" t="e">
        <f t="shared" si="10"/>
        <v>#DIV/0!</v>
      </c>
      <c r="AA7" s="149" t="e">
        <f t="shared" si="11"/>
        <v>#DIV/0!</v>
      </c>
    </row>
    <row r="8" spans="1:27" s="149" customFormat="1" ht="29.25" customHeight="1">
      <c r="A8" s="214"/>
      <c r="B8" s="150" t="s">
        <v>15</v>
      </c>
      <c r="E8" s="149" t="e">
        <f t="shared" si="0"/>
        <v>#DIV/0!</v>
      </c>
      <c r="F8" s="149">
        <v>0</v>
      </c>
      <c r="G8" s="149" t="e">
        <f t="shared" si="1"/>
        <v>#DIV/0!</v>
      </c>
      <c r="I8" s="149" t="e">
        <f t="shared" si="2"/>
        <v>#DIV/0!</v>
      </c>
      <c r="K8" s="149" t="e">
        <f t="shared" si="3"/>
        <v>#DIV/0!</v>
      </c>
      <c r="M8" s="149" t="e">
        <f t="shared" si="4"/>
        <v>#DIV/0!</v>
      </c>
      <c r="N8" s="149">
        <v>0</v>
      </c>
      <c r="O8" s="149" t="e">
        <f t="shared" si="5"/>
        <v>#DIV/0!</v>
      </c>
      <c r="Q8" s="149" t="e">
        <f t="shared" si="6"/>
        <v>#DIV/0!</v>
      </c>
      <c r="R8" s="149" t="e">
        <f t="shared" si="7"/>
        <v>#DIV/0!</v>
      </c>
      <c r="S8" s="149" t="e">
        <f t="shared" si="8"/>
        <v>#DIV/0!</v>
      </c>
      <c r="W8" s="149" t="e">
        <f t="shared" si="9"/>
        <v>#DIV/0!</v>
      </c>
      <c r="Y8" s="149" t="e">
        <f t="shared" si="10"/>
        <v>#DIV/0!</v>
      </c>
      <c r="AA8" s="149" t="e">
        <f t="shared" si="11"/>
        <v>#DIV/0!</v>
      </c>
    </row>
    <row r="9" spans="1:27" s="149" customFormat="1" ht="29.25" customHeight="1">
      <c r="A9" s="214"/>
      <c r="B9" s="150" t="s">
        <v>16</v>
      </c>
      <c r="E9" s="149" t="e">
        <f t="shared" si="0"/>
        <v>#DIV/0!</v>
      </c>
      <c r="F9" s="149">
        <v>0</v>
      </c>
      <c r="G9" s="149" t="e">
        <f t="shared" si="1"/>
        <v>#DIV/0!</v>
      </c>
      <c r="I9" s="149" t="e">
        <f t="shared" si="2"/>
        <v>#DIV/0!</v>
      </c>
      <c r="K9" s="149" t="e">
        <f t="shared" si="3"/>
        <v>#DIV/0!</v>
      </c>
      <c r="M9" s="149" t="e">
        <f t="shared" si="4"/>
        <v>#DIV/0!</v>
      </c>
      <c r="N9" s="149">
        <v>0</v>
      </c>
      <c r="O9" s="149" t="e">
        <f t="shared" si="5"/>
        <v>#DIV/0!</v>
      </c>
      <c r="Q9" s="149" t="e">
        <f t="shared" si="6"/>
        <v>#DIV/0!</v>
      </c>
      <c r="R9" s="149" t="e">
        <f t="shared" si="7"/>
        <v>#DIV/0!</v>
      </c>
      <c r="S9" s="149" t="e">
        <f t="shared" si="8"/>
        <v>#DIV/0!</v>
      </c>
      <c r="W9" s="149" t="e">
        <f t="shared" si="9"/>
        <v>#DIV/0!</v>
      </c>
      <c r="Y9" s="149" t="e">
        <f t="shared" si="10"/>
        <v>#DIV/0!</v>
      </c>
      <c r="AA9" s="149" t="e">
        <f t="shared" si="11"/>
        <v>#DIV/0!</v>
      </c>
    </row>
    <row r="10" spans="1:27" s="149" customFormat="1" ht="29.25" customHeight="1">
      <c r="A10" s="214"/>
      <c r="B10" s="150" t="s">
        <v>13</v>
      </c>
      <c r="E10" s="149" t="e">
        <f t="shared" si="0"/>
        <v>#DIV/0!</v>
      </c>
      <c r="F10" s="149">
        <v>0</v>
      </c>
      <c r="G10" s="149" t="e">
        <f t="shared" si="1"/>
        <v>#DIV/0!</v>
      </c>
      <c r="I10" s="149" t="e">
        <f t="shared" si="2"/>
        <v>#DIV/0!</v>
      </c>
      <c r="K10" s="149" t="e">
        <f t="shared" si="3"/>
        <v>#DIV/0!</v>
      </c>
      <c r="M10" s="149" t="e">
        <f t="shared" si="4"/>
        <v>#DIV/0!</v>
      </c>
      <c r="N10" s="149">
        <v>0</v>
      </c>
      <c r="O10" s="149" t="e">
        <f t="shared" si="5"/>
        <v>#DIV/0!</v>
      </c>
      <c r="Q10" s="149" t="e">
        <f t="shared" si="6"/>
        <v>#DIV/0!</v>
      </c>
      <c r="R10" s="149" t="e">
        <f t="shared" si="7"/>
        <v>#DIV/0!</v>
      </c>
      <c r="S10" s="149" t="e">
        <f t="shared" si="8"/>
        <v>#DIV/0!</v>
      </c>
      <c r="V10" s="149">
        <v>0</v>
      </c>
      <c r="W10" s="149" t="e">
        <f t="shared" si="9"/>
        <v>#DIV/0!</v>
      </c>
      <c r="Y10" s="149" t="e">
        <f t="shared" si="10"/>
        <v>#DIV/0!</v>
      </c>
      <c r="AA10" s="149" t="e">
        <f t="shared" si="11"/>
        <v>#DIV/0!</v>
      </c>
    </row>
    <row r="11" spans="1:27" s="149" customFormat="1" ht="29.25" customHeight="1">
      <c r="A11" s="214"/>
      <c r="B11" s="150" t="s">
        <v>14</v>
      </c>
      <c r="E11" s="149" t="e">
        <f t="shared" si="0"/>
        <v>#DIV/0!</v>
      </c>
      <c r="F11" s="149">
        <v>0</v>
      </c>
      <c r="G11" s="149" t="e">
        <f t="shared" si="1"/>
        <v>#DIV/0!</v>
      </c>
      <c r="I11" s="149" t="e">
        <f t="shared" si="2"/>
        <v>#DIV/0!</v>
      </c>
      <c r="K11" s="149" t="e">
        <f t="shared" si="3"/>
        <v>#DIV/0!</v>
      </c>
      <c r="M11" s="149" t="e">
        <f t="shared" si="4"/>
        <v>#DIV/0!</v>
      </c>
      <c r="N11" s="149">
        <v>0</v>
      </c>
      <c r="O11" s="149" t="e">
        <f t="shared" si="5"/>
        <v>#DIV/0!</v>
      </c>
      <c r="Q11" s="149" t="e">
        <f t="shared" si="6"/>
        <v>#DIV/0!</v>
      </c>
      <c r="R11" s="149" t="e">
        <f t="shared" si="7"/>
        <v>#DIV/0!</v>
      </c>
      <c r="S11" s="149" t="e">
        <f t="shared" si="8"/>
        <v>#DIV/0!</v>
      </c>
      <c r="V11" s="149">
        <v>0</v>
      </c>
      <c r="W11" s="149" t="e">
        <f t="shared" si="9"/>
        <v>#DIV/0!</v>
      </c>
      <c r="Y11" s="149" t="e">
        <f t="shared" si="10"/>
        <v>#DIV/0!</v>
      </c>
      <c r="AA11" s="149" t="e">
        <f t="shared" si="11"/>
        <v>#DIV/0!</v>
      </c>
    </row>
    <row r="12" spans="1:27" s="149" customFormat="1" ht="29.25" customHeight="1">
      <c r="A12" s="214"/>
      <c r="B12" s="114" t="s">
        <v>10</v>
      </c>
      <c r="C12" s="149">
        <f>SUM(C4:C11)</f>
        <v>0</v>
      </c>
      <c r="D12" s="149">
        <f>SUM(D4:D11)</f>
        <v>0</v>
      </c>
      <c r="E12" s="149" t="e">
        <f t="shared" si="0"/>
        <v>#DIV/0!</v>
      </c>
      <c r="F12" s="149">
        <f>SUM(F4:F11)</f>
        <v>0</v>
      </c>
      <c r="G12" s="149" t="e">
        <f t="shared" si="1"/>
        <v>#DIV/0!</v>
      </c>
      <c r="H12" s="149">
        <f>SUM(H4:H11)</f>
        <v>0</v>
      </c>
      <c r="I12" s="149" t="e">
        <f t="shared" si="2"/>
        <v>#DIV/0!</v>
      </c>
      <c r="J12" s="149">
        <f>SUM(J4:J11)</f>
        <v>0</v>
      </c>
      <c r="K12" s="149" t="e">
        <f t="shared" si="3"/>
        <v>#DIV/0!</v>
      </c>
      <c r="L12" s="149">
        <f>SUM(L4:L11)</f>
        <v>0</v>
      </c>
      <c r="M12" s="149" t="e">
        <f t="shared" si="4"/>
        <v>#DIV/0!</v>
      </c>
      <c r="N12" s="149" t="s">
        <v>7</v>
      </c>
      <c r="O12" s="149" t="s">
        <v>7</v>
      </c>
      <c r="P12" s="149" t="s">
        <v>7</v>
      </c>
      <c r="Q12" s="149" t="s">
        <v>7</v>
      </c>
      <c r="R12" s="149" t="e">
        <f t="shared" si="7"/>
        <v>#DIV/0!</v>
      </c>
      <c r="S12" s="149" t="e">
        <f t="shared" si="8"/>
        <v>#DIV/0!</v>
      </c>
      <c r="V12" s="149" t="s">
        <v>8</v>
      </c>
      <c r="W12" s="149" t="s">
        <v>7</v>
      </c>
      <c r="X12" s="149" t="s">
        <v>7</v>
      </c>
      <c r="Y12" s="149" t="s">
        <v>7</v>
      </c>
      <c r="Z12" s="149" t="s">
        <v>7</v>
      </c>
      <c r="AA12" s="149" t="s">
        <v>7</v>
      </c>
    </row>
    <row r="13" spans="1:2" s="149" customFormat="1" ht="29.25" customHeight="1">
      <c r="A13" s="214"/>
      <c r="B13" s="114" t="s">
        <v>9</v>
      </c>
    </row>
    <row r="14" spans="1:2" s="149" customFormat="1" ht="29.25" customHeight="1">
      <c r="A14" s="215"/>
      <c r="B14" s="114" t="s">
        <v>2</v>
      </c>
    </row>
    <row r="15" s="149" customFormat="1" ht="24.75" customHeight="1">
      <c r="A15" s="72"/>
    </row>
    <row r="16" spans="1:25" s="56" customFormat="1" ht="15">
      <c r="A16" s="244" t="s">
        <v>153</v>
      </c>
      <c r="B16" s="55" t="s">
        <v>89</v>
      </c>
      <c r="C16" s="89">
        <v>74</v>
      </c>
      <c r="D16" s="89">
        <v>72</v>
      </c>
      <c r="E16" s="74">
        <v>0.973</v>
      </c>
      <c r="F16" s="89">
        <v>3</v>
      </c>
      <c r="G16" s="19">
        <v>0.0417</v>
      </c>
      <c r="H16" s="89">
        <v>34</v>
      </c>
      <c r="I16" s="74">
        <v>0.4722</v>
      </c>
      <c r="J16" s="89">
        <v>30</v>
      </c>
      <c r="K16" s="74">
        <v>0.4167</v>
      </c>
      <c r="L16" s="89">
        <v>5</v>
      </c>
      <c r="M16" s="74">
        <v>0.0694</v>
      </c>
      <c r="N16" s="89">
        <v>3</v>
      </c>
      <c r="O16" s="74">
        <v>0.0417</v>
      </c>
      <c r="P16" s="89">
        <v>2</v>
      </c>
      <c r="Q16" s="74">
        <v>0.0278</v>
      </c>
      <c r="R16" s="74">
        <v>0.9583</v>
      </c>
      <c r="S16" s="74">
        <v>0.4861</v>
      </c>
      <c r="T16" s="1">
        <v>17.19</v>
      </c>
      <c r="U16" s="89">
        <v>3.51</v>
      </c>
      <c r="V16" s="89">
        <v>16</v>
      </c>
      <c r="W16" s="19">
        <v>0.2222</v>
      </c>
      <c r="X16" s="89">
        <v>56</v>
      </c>
      <c r="Y16" s="74">
        <v>0.7778</v>
      </c>
    </row>
    <row r="17" spans="1:27" s="56" customFormat="1" ht="15">
      <c r="A17" s="214"/>
      <c r="B17" s="55" t="s">
        <v>90</v>
      </c>
      <c r="C17" s="71">
        <v>52</v>
      </c>
      <c r="D17" s="71">
        <v>51</v>
      </c>
      <c r="E17" s="74">
        <f>D17/C17</f>
        <v>0.9807692307692307</v>
      </c>
      <c r="F17" s="71">
        <v>0</v>
      </c>
      <c r="G17" s="71">
        <v>0</v>
      </c>
      <c r="H17" s="71">
        <v>32</v>
      </c>
      <c r="I17" s="74">
        <f>H17/D17</f>
        <v>0.6274509803921569</v>
      </c>
      <c r="J17" s="71">
        <v>9</v>
      </c>
      <c r="K17" s="74">
        <f>J17/D17</f>
        <v>0.17647058823529413</v>
      </c>
      <c r="L17" s="71">
        <v>10</v>
      </c>
      <c r="M17" s="20">
        <f>L17/D17</f>
        <v>0.19607843137254902</v>
      </c>
      <c r="N17" s="71">
        <v>9</v>
      </c>
      <c r="O17" s="74">
        <f>N17/D17</f>
        <v>0.17647058823529413</v>
      </c>
      <c r="P17" s="71">
        <v>9</v>
      </c>
      <c r="Q17" s="20">
        <f>P17/D17</f>
        <v>0.17647058823529413</v>
      </c>
      <c r="R17" s="74">
        <f>I17+K17+M17</f>
        <v>1</v>
      </c>
      <c r="S17" s="74">
        <f>K17+M17</f>
        <v>0.37254901960784315</v>
      </c>
      <c r="T17" s="71">
        <v>18.39</v>
      </c>
      <c r="U17" s="71">
        <v>3.57</v>
      </c>
      <c r="V17" s="71">
        <v>1</v>
      </c>
      <c r="W17" s="74">
        <f>V17/D17</f>
        <v>0.0196078431372549</v>
      </c>
      <c r="X17" s="71">
        <v>47</v>
      </c>
      <c r="Y17" s="20">
        <f>X17/D17</f>
        <v>0.9215686274509803</v>
      </c>
      <c r="Z17" s="71">
        <v>3</v>
      </c>
      <c r="AA17" s="74">
        <f>Z17/D17</f>
        <v>0.058823529411764705</v>
      </c>
    </row>
    <row r="18" spans="1:27" s="56" customFormat="1" ht="15">
      <c r="A18" s="214"/>
      <c r="B18" s="55" t="s">
        <v>91</v>
      </c>
      <c r="C18" s="89">
        <v>119</v>
      </c>
      <c r="D18" s="89">
        <v>97</v>
      </c>
      <c r="E18" s="74">
        <v>0.836</v>
      </c>
      <c r="F18" s="89">
        <v>0</v>
      </c>
      <c r="G18" s="93">
        <v>0</v>
      </c>
      <c r="H18" s="89">
        <v>41</v>
      </c>
      <c r="I18" s="74">
        <v>0.423</v>
      </c>
      <c r="J18" s="89">
        <v>46</v>
      </c>
      <c r="K18" s="74">
        <v>0.474</v>
      </c>
      <c r="L18" s="89">
        <v>10</v>
      </c>
      <c r="M18" s="74">
        <v>0.103</v>
      </c>
      <c r="N18" s="89">
        <v>25</v>
      </c>
      <c r="O18" s="19">
        <v>0.258</v>
      </c>
      <c r="P18" s="89">
        <v>1</v>
      </c>
      <c r="Q18" s="74">
        <v>0.0103</v>
      </c>
      <c r="R18" s="93">
        <v>1</v>
      </c>
      <c r="S18" s="74">
        <v>0.578</v>
      </c>
      <c r="T18" s="89">
        <v>18.07</v>
      </c>
      <c r="U18" s="89">
        <v>3.7</v>
      </c>
      <c r="V18" s="89">
        <v>14</v>
      </c>
      <c r="W18" s="74">
        <v>0.144</v>
      </c>
      <c r="X18" s="89">
        <v>79</v>
      </c>
      <c r="Y18" s="74">
        <v>0.814</v>
      </c>
      <c r="Z18" s="89">
        <v>4</v>
      </c>
      <c r="AA18" s="74">
        <v>0.041</v>
      </c>
    </row>
    <row r="19" spans="1:27" s="56" customFormat="1" ht="15">
      <c r="A19" s="214"/>
      <c r="B19" s="55" t="s">
        <v>17</v>
      </c>
      <c r="C19" s="89">
        <v>70</v>
      </c>
      <c r="D19" s="89">
        <v>69</v>
      </c>
      <c r="E19" s="74">
        <v>0.9857</v>
      </c>
      <c r="F19" s="89">
        <v>1</v>
      </c>
      <c r="G19" s="74">
        <v>0.014</v>
      </c>
      <c r="H19" s="89">
        <v>18</v>
      </c>
      <c r="I19" s="89">
        <v>26.1</v>
      </c>
      <c r="J19" s="89">
        <v>41</v>
      </c>
      <c r="K19" s="74">
        <v>0.594</v>
      </c>
      <c r="L19" s="89">
        <v>9</v>
      </c>
      <c r="M19" s="74">
        <v>0.13</v>
      </c>
      <c r="N19" s="89">
        <v>3</v>
      </c>
      <c r="O19" s="74">
        <v>0.043</v>
      </c>
      <c r="P19" s="89">
        <v>8</v>
      </c>
      <c r="Q19" s="74">
        <v>0.116</v>
      </c>
      <c r="R19" s="74">
        <v>0.9855</v>
      </c>
      <c r="S19" s="74">
        <v>0.7353</v>
      </c>
      <c r="T19" s="40">
        <v>20.48</v>
      </c>
      <c r="U19" s="89">
        <v>3.8</v>
      </c>
      <c r="V19" s="89">
        <v>13</v>
      </c>
      <c r="W19" s="74">
        <v>0.1884</v>
      </c>
      <c r="X19" s="89">
        <v>43</v>
      </c>
      <c r="Y19" s="74">
        <v>0.6232</v>
      </c>
      <c r="Z19" s="89">
        <v>13</v>
      </c>
      <c r="AA19" s="74">
        <v>0.1884</v>
      </c>
    </row>
    <row r="20" spans="1:27" s="56" customFormat="1" ht="15">
      <c r="A20" s="214"/>
      <c r="B20" s="55" t="s">
        <v>15</v>
      </c>
      <c r="C20" s="107">
        <v>11</v>
      </c>
      <c r="D20" s="107">
        <v>11</v>
      </c>
      <c r="E20" s="107">
        <v>100</v>
      </c>
      <c r="F20" s="107">
        <v>1</v>
      </c>
      <c r="G20" s="107">
        <v>9.09</v>
      </c>
      <c r="H20" s="107">
        <v>3</v>
      </c>
      <c r="I20" s="107">
        <v>27.27</v>
      </c>
      <c r="J20" s="107">
        <v>7</v>
      </c>
      <c r="K20" s="107">
        <v>63.64</v>
      </c>
      <c r="L20" s="107">
        <v>0</v>
      </c>
      <c r="M20" s="107">
        <v>0</v>
      </c>
      <c r="N20" s="107">
        <v>2</v>
      </c>
      <c r="O20" s="107">
        <v>18</v>
      </c>
      <c r="P20" s="107">
        <v>0</v>
      </c>
      <c r="Q20" s="107">
        <v>0</v>
      </c>
      <c r="R20" s="107">
        <v>90</v>
      </c>
      <c r="S20" s="107">
        <v>63.64</v>
      </c>
      <c r="T20" s="107">
        <v>17.3</v>
      </c>
      <c r="U20" s="107">
        <v>3.5</v>
      </c>
      <c r="V20" s="107">
        <v>2</v>
      </c>
      <c r="W20" s="107">
        <v>18</v>
      </c>
      <c r="X20" s="107">
        <v>8</v>
      </c>
      <c r="Y20" s="107">
        <v>73</v>
      </c>
      <c r="Z20" s="107">
        <v>1</v>
      </c>
      <c r="AA20" s="107">
        <v>9</v>
      </c>
    </row>
    <row r="21" spans="1:27" s="56" customFormat="1" ht="15">
      <c r="A21" s="214"/>
      <c r="B21" s="55" t="s">
        <v>16</v>
      </c>
      <c r="C21" s="92">
        <v>10</v>
      </c>
      <c r="D21" s="92">
        <v>7</v>
      </c>
      <c r="E21" s="93">
        <v>0.7</v>
      </c>
      <c r="F21" s="92">
        <v>0</v>
      </c>
      <c r="G21" s="92">
        <v>0</v>
      </c>
      <c r="H21" s="92">
        <v>2</v>
      </c>
      <c r="I21" s="74">
        <v>0.286</v>
      </c>
      <c r="J21" s="92">
        <v>5</v>
      </c>
      <c r="K21" s="74">
        <v>0.714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3">
        <v>1</v>
      </c>
      <c r="S21" s="92">
        <v>71.4</v>
      </c>
      <c r="T21" s="92">
        <v>19.4</v>
      </c>
      <c r="U21" s="92">
        <v>3.7</v>
      </c>
      <c r="V21" s="92">
        <v>0</v>
      </c>
      <c r="W21" s="92">
        <v>0</v>
      </c>
      <c r="X21" s="92">
        <v>7</v>
      </c>
      <c r="Y21" s="93">
        <v>1</v>
      </c>
      <c r="Z21" s="92">
        <v>0</v>
      </c>
      <c r="AA21" s="92">
        <v>0</v>
      </c>
    </row>
    <row r="22" spans="1:27" s="56" customFormat="1" ht="15">
      <c r="A22" s="214"/>
      <c r="B22" s="55" t="s">
        <v>13</v>
      </c>
      <c r="C22" s="128">
        <v>8</v>
      </c>
      <c r="D22" s="128">
        <v>7</v>
      </c>
      <c r="E22" s="74">
        <v>0.875</v>
      </c>
      <c r="F22" s="128">
        <v>0</v>
      </c>
      <c r="G22" s="128">
        <v>0</v>
      </c>
      <c r="H22" s="128">
        <v>2</v>
      </c>
      <c r="I22" s="74">
        <v>0.286</v>
      </c>
      <c r="J22" s="128">
        <v>5</v>
      </c>
      <c r="K22" s="74">
        <v>0.714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100</v>
      </c>
      <c r="S22" s="20">
        <v>0.714</v>
      </c>
      <c r="T22" s="40">
        <v>20.1</v>
      </c>
      <c r="U22" s="128">
        <v>3.7</v>
      </c>
      <c r="V22" s="128">
        <v>0</v>
      </c>
      <c r="W22" s="128">
        <v>0</v>
      </c>
      <c r="X22" s="128">
        <v>7</v>
      </c>
      <c r="Y22" s="128">
        <v>100</v>
      </c>
      <c r="Z22" s="128">
        <v>0</v>
      </c>
      <c r="AA22" s="128">
        <v>0</v>
      </c>
    </row>
    <row r="23" spans="1:27" s="56" customFormat="1" ht="15">
      <c r="A23" s="214"/>
      <c r="B23" s="55" t="s">
        <v>14</v>
      </c>
      <c r="C23" s="89">
        <v>2</v>
      </c>
      <c r="D23" s="89">
        <v>2</v>
      </c>
      <c r="E23" s="93">
        <v>1</v>
      </c>
      <c r="F23" s="89">
        <v>0</v>
      </c>
      <c r="G23" s="93">
        <v>0</v>
      </c>
      <c r="H23" s="89">
        <v>1</v>
      </c>
      <c r="I23" s="93">
        <v>0.5</v>
      </c>
      <c r="J23" s="89">
        <v>1</v>
      </c>
      <c r="K23" s="93">
        <v>0.5</v>
      </c>
      <c r="L23" s="89">
        <v>0</v>
      </c>
      <c r="M23" s="93">
        <v>0</v>
      </c>
      <c r="N23" s="89">
        <v>0</v>
      </c>
      <c r="O23" s="93">
        <v>0</v>
      </c>
      <c r="P23" s="89">
        <v>0</v>
      </c>
      <c r="Q23" s="93">
        <v>0</v>
      </c>
      <c r="R23" s="93">
        <v>1</v>
      </c>
      <c r="S23" s="93">
        <v>0.5</v>
      </c>
      <c r="T23" s="89">
        <v>18.5</v>
      </c>
      <c r="U23" s="89">
        <v>3.5</v>
      </c>
      <c r="V23" s="89">
        <v>0</v>
      </c>
      <c r="W23" s="93">
        <v>0</v>
      </c>
      <c r="X23" s="89">
        <v>2</v>
      </c>
      <c r="Y23" s="93">
        <v>1</v>
      </c>
      <c r="Z23" s="89">
        <v>0</v>
      </c>
      <c r="AA23" s="93">
        <v>0</v>
      </c>
    </row>
    <row r="24" spans="1:27" s="115" customFormat="1" ht="15">
      <c r="A24" s="214"/>
      <c r="B24" s="114" t="s">
        <v>10</v>
      </c>
      <c r="D24" s="115">
        <v>316</v>
      </c>
      <c r="G24" s="116">
        <v>1.6</v>
      </c>
      <c r="I24" s="115">
        <v>42.1</v>
      </c>
      <c r="K24" s="135">
        <v>45.6</v>
      </c>
      <c r="M24" s="115">
        <v>10.8</v>
      </c>
      <c r="N24" s="115">
        <f>SUM(N16:N23)</f>
        <v>42</v>
      </c>
      <c r="O24" s="117">
        <f>N24/D24</f>
        <v>0.13291139240506328</v>
      </c>
      <c r="P24" s="115">
        <f>SUM(P16:P23)</f>
        <v>20</v>
      </c>
      <c r="Q24" s="117">
        <f>P24/D24</f>
        <v>0.06329113924050633</v>
      </c>
      <c r="R24" s="122">
        <f aca="true" t="shared" si="12" ref="R24:R29">I24+K24+M24</f>
        <v>98.5</v>
      </c>
      <c r="S24" s="123">
        <f>K24+M24</f>
        <v>56.400000000000006</v>
      </c>
      <c r="T24" s="115">
        <f>SUM(AVERAGE(T16:T23))</f>
        <v>18.678749999999997</v>
      </c>
      <c r="U24" s="115">
        <f>AVERAGE(U16:U23)</f>
        <v>3.6225</v>
      </c>
      <c r="W24" s="118">
        <v>0.14</v>
      </c>
      <c r="Y24" s="118">
        <v>0.79</v>
      </c>
      <c r="AA24" s="118">
        <v>0.06</v>
      </c>
    </row>
    <row r="25" spans="1:19" s="115" customFormat="1" ht="15">
      <c r="A25" s="214"/>
      <c r="B25" s="114" t="s">
        <v>9</v>
      </c>
      <c r="D25" s="115">
        <v>12983</v>
      </c>
      <c r="G25" s="115">
        <v>3.8</v>
      </c>
      <c r="I25" s="115">
        <v>37.4</v>
      </c>
      <c r="K25" s="115">
        <v>47.9</v>
      </c>
      <c r="M25" s="115">
        <v>10.9</v>
      </c>
      <c r="R25" s="121">
        <f t="shared" si="12"/>
        <v>96.2</v>
      </c>
      <c r="S25" s="121">
        <f>K25+M25</f>
        <v>58.8</v>
      </c>
    </row>
    <row r="26" spans="1:19" s="115" customFormat="1" ht="15">
      <c r="A26" s="215"/>
      <c r="B26" s="114" t="s">
        <v>2</v>
      </c>
      <c r="D26" s="115">
        <v>1297055</v>
      </c>
      <c r="G26" s="115">
        <v>6.8</v>
      </c>
      <c r="I26" s="115">
        <v>36.2</v>
      </c>
      <c r="K26" s="115">
        <v>44.7</v>
      </c>
      <c r="M26" s="115">
        <v>12.3</v>
      </c>
      <c r="R26" s="121">
        <f t="shared" si="12"/>
        <v>93.2</v>
      </c>
      <c r="S26" s="121">
        <f>K26+M26</f>
        <v>57</v>
      </c>
    </row>
    <row r="27" spans="1:27" s="14" customFormat="1" ht="18.75" customHeight="1">
      <c r="A27" s="243" t="s">
        <v>132</v>
      </c>
      <c r="B27" s="14" t="s">
        <v>89</v>
      </c>
      <c r="C27" s="14">
        <v>58</v>
      </c>
      <c r="D27" s="14">
        <v>55</v>
      </c>
      <c r="E27" s="13">
        <f aca="true" t="shared" si="13" ref="E27:E34">D27/C27</f>
        <v>0.9482758620689655</v>
      </c>
      <c r="F27" s="14">
        <v>0</v>
      </c>
      <c r="G27" s="13">
        <f aca="true" t="shared" si="14" ref="G27:G34">F27/D27</f>
        <v>0</v>
      </c>
      <c r="H27" s="14">
        <v>15</v>
      </c>
      <c r="I27" s="13">
        <f aca="true" t="shared" si="15" ref="I27:I34">H27/D27</f>
        <v>0.2727272727272727</v>
      </c>
      <c r="J27" s="14">
        <v>33</v>
      </c>
      <c r="K27" s="13">
        <f aca="true" t="shared" si="16" ref="K27:K34">J27/D27</f>
        <v>0.6</v>
      </c>
      <c r="L27" s="14">
        <v>7</v>
      </c>
      <c r="M27" s="13">
        <f aca="true" t="shared" si="17" ref="M27:M34">L27/D27</f>
        <v>0.12727272727272726</v>
      </c>
      <c r="N27" s="14">
        <v>0</v>
      </c>
      <c r="O27" s="13">
        <f>N27/D27</f>
        <v>0</v>
      </c>
      <c r="P27" s="14">
        <v>1</v>
      </c>
      <c r="Q27" s="13">
        <f aca="true" t="shared" si="18" ref="Q27:Q35">P27/D27</f>
        <v>0.01818181818181818</v>
      </c>
      <c r="R27" s="20">
        <f t="shared" si="12"/>
        <v>1</v>
      </c>
      <c r="S27" s="20">
        <f>K27+M27</f>
        <v>0.7272727272727273</v>
      </c>
      <c r="T27" s="14">
        <v>22.55</v>
      </c>
      <c r="U27" s="14">
        <v>3.85</v>
      </c>
      <c r="V27" s="14">
        <v>18</v>
      </c>
      <c r="W27" s="19">
        <f>V27/D27</f>
        <v>0.32727272727272727</v>
      </c>
      <c r="X27" s="14">
        <v>35</v>
      </c>
      <c r="Y27" s="13">
        <f>X27/D27</f>
        <v>0.6363636363636364</v>
      </c>
      <c r="Z27" s="14">
        <v>2</v>
      </c>
      <c r="AA27" s="13">
        <f>Z27/D27</f>
        <v>0.03636363636363636</v>
      </c>
    </row>
    <row r="28" spans="1:27" ht="15">
      <c r="A28" s="238"/>
      <c r="B28" s="14" t="s">
        <v>90</v>
      </c>
      <c r="C28" s="14">
        <v>57</v>
      </c>
      <c r="D28" s="14">
        <v>54</v>
      </c>
      <c r="E28" s="13">
        <f t="shared" si="13"/>
        <v>0.9473684210526315</v>
      </c>
      <c r="F28" s="14">
        <v>0</v>
      </c>
      <c r="G28" s="13">
        <f t="shared" si="14"/>
        <v>0</v>
      </c>
      <c r="H28" s="14">
        <v>20</v>
      </c>
      <c r="I28" s="13">
        <f t="shared" si="15"/>
        <v>0.37037037037037035</v>
      </c>
      <c r="J28" s="14">
        <v>29</v>
      </c>
      <c r="K28" s="13">
        <f t="shared" si="16"/>
        <v>0.5370370370370371</v>
      </c>
      <c r="L28" s="14">
        <v>5</v>
      </c>
      <c r="M28" s="13">
        <f t="shared" si="17"/>
        <v>0.09259259259259259</v>
      </c>
      <c r="N28" s="14">
        <v>2</v>
      </c>
      <c r="O28" s="13">
        <f>N28/D28</f>
        <v>0.037037037037037035</v>
      </c>
      <c r="P28" s="14">
        <v>0</v>
      </c>
      <c r="Q28" s="13">
        <f t="shared" si="18"/>
        <v>0</v>
      </c>
      <c r="R28" s="20">
        <f t="shared" si="12"/>
        <v>1</v>
      </c>
      <c r="S28" s="13">
        <f aca="true" t="shared" si="19" ref="S28:S41">K28+M28</f>
        <v>0.6296296296296297</v>
      </c>
      <c r="T28" s="14">
        <v>21.85</v>
      </c>
      <c r="U28" s="14">
        <v>3.7</v>
      </c>
      <c r="V28" s="14">
        <v>2</v>
      </c>
      <c r="W28" s="20">
        <f aca="true" t="shared" si="20" ref="W28:W35">V28/D28</f>
        <v>0.037037037037037035</v>
      </c>
      <c r="X28" s="14">
        <v>49</v>
      </c>
      <c r="Y28" s="20">
        <f aca="true" t="shared" si="21" ref="Y28:Y35">X28/D28</f>
        <v>0.9074074074074074</v>
      </c>
      <c r="Z28" s="14">
        <v>3</v>
      </c>
      <c r="AA28" s="13">
        <f aca="true" t="shared" si="22" ref="AA28:AA35">Z28/D28</f>
        <v>0.05555555555555555</v>
      </c>
    </row>
    <row r="29" spans="1:27" ht="15">
      <c r="A29" s="238"/>
      <c r="B29" s="14" t="s">
        <v>91</v>
      </c>
      <c r="C29" s="14">
        <v>116</v>
      </c>
      <c r="D29" s="14">
        <v>99</v>
      </c>
      <c r="E29" s="13">
        <f t="shared" si="13"/>
        <v>0.853448275862069</v>
      </c>
      <c r="F29" s="14">
        <v>5</v>
      </c>
      <c r="G29" s="19">
        <f t="shared" si="14"/>
        <v>0.050505050505050504</v>
      </c>
      <c r="H29" s="14">
        <v>49</v>
      </c>
      <c r="I29" s="13">
        <f t="shared" si="15"/>
        <v>0.494949494949495</v>
      </c>
      <c r="J29" s="14">
        <v>40</v>
      </c>
      <c r="K29" s="13">
        <f t="shared" si="16"/>
        <v>0.40404040404040403</v>
      </c>
      <c r="L29" s="14">
        <v>5</v>
      </c>
      <c r="M29" s="13">
        <f t="shared" si="17"/>
        <v>0.050505050505050504</v>
      </c>
      <c r="N29" s="14">
        <v>2</v>
      </c>
      <c r="O29" s="13">
        <f>N29/D29</f>
        <v>0.020202020202020204</v>
      </c>
      <c r="P29" s="14">
        <v>1</v>
      </c>
      <c r="Q29" s="13">
        <f t="shared" si="18"/>
        <v>0.010101010101010102</v>
      </c>
      <c r="R29" s="13">
        <f t="shared" si="12"/>
        <v>0.9494949494949495</v>
      </c>
      <c r="S29" s="19">
        <f t="shared" si="19"/>
        <v>0.45454545454545453</v>
      </c>
      <c r="T29" s="1">
        <v>19.29</v>
      </c>
      <c r="U29" s="1">
        <v>3.45</v>
      </c>
      <c r="V29" s="14">
        <v>33</v>
      </c>
      <c r="W29" s="19">
        <f t="shared" si="20"/>
        <v>0.3333333333333333</v>
      </c>
      <c r="X29" s="14">
        <v>53</v>
      </c>
      <c r="Y29" s="13">
        <f t="shared" si="21"/>
        <v>0.5353535353535354</v>
      </c>
      <c r="Z29" s="14">
        <v>13</v>
      </c>
      <c r="AA29" s="13">
        <f t="shared" si="22"/>
        <v>0.13131313131313133</v>
      </c>
    </row>
    <row r="30" spans="1:27" ht="15">
      <c r="A30" s="238"/>
      <c r="B30" s="14" t="s">
        <v>17</v>
      </c>
      <c r="C30" s="14">
        <v>73</v>
      </c>
      <c r="D30" s="14">
        <v>55</v>
      </c>
      <c r="E30" s="13">
        <f t="shared" si="13"/>
        <v>0.7534246575342466</v>
      </c>
      <c r="F30" s="14">
        <v>1</v>
      </c>
      <c r="G30" s="13">
        <f t="shared" si="14"/>
        <v>0.01818181818181818</v>
      </c>
      <c r="H30" s="14">
        <v>21</v>
      </c>
      <c r="I30" s="13">
        <f t="shared" si="15"/>
        <v>0.38181818181818183</v>
      </c>
      <c r="J30" s="14">
        <v>25</v>
      </c>
      <c r="K30" s="13">
        <f t="shared" si="16"/>
        <v>0.45454545454545453</v>
      </c>
      <c r="L30" s="14">
        <v>8</v>
      </c>
      <c r="M30" s="20">
        <f t="shared" si="17"/>
        <v>0.14545454545454545</v>
      </c>
      <c r="N30" s="53">
        <v>7</v>
      </c>
      <c r="O30" s="37">
        <f aca="true" t="shared" si="23" ref="O30:O35">N30/D30</f>
        <v>0.12727272727272726</v>
      </c>
      <c r="P30" s="14">
        <v>1</v>
      </c>
      <c r="Q30" s="13">
        <f t="shared" si="18"/>
        <v>0.01818181818181818</v>
      </c>
      <c r="R30" s="13">
        <f aca="true" t="shared" si="24" ref="R30:R35">I30+K30+M30</f>
        <v>0.9818181818181819</v>
      </c>
      <c r="S30" s="13">
        <f t="shared" si="19"/>
        <v>0.6</v>
      </c>
      <c r="T30" s="14">
        <v>20.1</v>
      </c>
      <c r="U30" s="14">
        <v>3.7</v>
      </c>
      <c r="V30" s="14">
        <v>7</v>
      </c>
      <c r="W30" s="13">
        <f t="shared" si="20"/>
        <v>0.12727272727272726</v>
      </c>
      <c r="X30" s="14">
        <v>37</v>
      </c>
      <c r="Y30" s="13">
        <f t="shared" si="21"/>
        <v>0.6727272727272727</v>
      </c>
      <c r="Z30" s="14">
        <v>11</v>
      </c>
      <c r="AA30" s="13">
        <f t="shared" si="22"/>
        <v>0.2</v>
      </c>
    </row>
    <row r="31" spans="1:27" ht="15">
      <c r="A31" s="238"/>
      <c r="B31" s="14" t="s">
        <v>15</v>
      </c>
      <c r="C31" s="14">
        <v>3</v>
      </c>
      <c r="D31" s="14">
        <v>3</v>
      </c>
      <c r="E31" s="13">
        <f t="shared" si="13"/>
        <v>1</v>
      </c>
      <c r="F31" s="14">
        <v>0</v>
      </c>
      <c r="G31" s="13">
        <f t="shared" si="14"/>
        <v>0</v>
      </c>
      <c r="H31" s="14">
        <v>0</v>
      </c>
      <c r="I31" s="13">
        <f t="shared" si="15"/>
        <v>0</v>
      </c>
      <c r="J31" s="14">
        <v>2</v>
      </c>
      <c r="K31" s="13">
        <f t="shared" si="16"/>
        <v>0.6666666666666666</v>
      </c>
      <c r="L31" s="14">
        <v>1</v>
      </c>
      <c r="M31" s="20">
        <f t="shared" si="17"/>
        <v>0.3333333333333333</v>
      </c>
      <c r="N31" s="14">
        <v>0</v>
      </c>
      <c r="O31" s="13">
        <f t="shared" si="23"/>
        <v>0</v>
      </c>
      <c r="P31" s="14">
        <v>0</v>
      </c>
      <c r="Q31" s="13">
        <f t="shared" si="18"/>
        <v>0</v>
      </c>
      <c r="R31" s="20">
        <f t="shared" si="24"/>
        <v>1</v>
      </c>
      <c r="S31" s="20">
        <f t="shared" si="19"/>
        <v>1</v>
      </c>
      <c r="T31" s="12">
        <v>26.3</v>
      </c>
      <c r="U31" s="12">
        <v>4.3</v>
      </c>
      <c r="V31" s="14">
        <v>0</v>
      </c>
      <c r="W31" s="20">
        <f t="shared" si="20"/>
        <v>0</v>
      </c>
      <c r="X31" s="14">
        <v>3</v>
      </c>
      <c r="Y31" s="20">
        <f t="shared" si="21"/>
        <v>1</v>
      </c>
      <c r="Z31" s="14">
        <v>0</v>
      </c>
      <c r="AA31" s="13">
        <f t="shared" si="22"/>
        <v>0</v>
      </c>
    </row>
    <row r="32" spans="1:27" ht="15">
      <c r="A32" s="238"/>
      <c r="B32" s="14" t="s">
        <v>16</v>
      </c>
      <c r="C32" s="14">
        <v>17</v>
      </c>
      <c r="D32" s="14">
        <v>16</v>
      </c>
      <c r="E32" s="13">
        <f t="shared" si="13"/>
        <v>0.9411764705882353</v>
      </c>
      <c r="F32" s="14">
        <v>0</v>
      </c>
      <c r="G32" s="13">
        <f t="shared" si="14"/>
        <v>0</v>
      </c>
      <c r="H32" s="14">
        <v>8</v>
      </c>
      <c r="I32" s="13">
        <f t="shared" si="15"/>
        <v>0.5</v>
      </c>
      <c r="J32" s="14">
        <v>6</v>
      </c>
      <c r="K32" s="13">
        <f t="shared" si="16"/>
        <v>0.375</v>
      </c>
      <c r="L32" s="14">
        <v>2</v>
      </c>
      <c r="M32" s="13">
        <f t="shared" si="17"/>
        <v>0.125</v>
      </c>
      <c r="N32" s="14">
        <v>1</v>
      </c>
      <c r="O32" s="13">
        <f t="shared" si="23"/>
        <v>0.0625</v>
      </c>
      <c r="P32" s="14">
        <v>2</v>
      </c>
      <c r="Q32" s="20">
        <f t="shared" si="18"/>
        <v>0.125</v>
      </c>
      <c r="R32" s="20">
        <f t="shared" si="24"/>
        <v>1</v>
      </c>
      <c r="S32" s="13">
        <f t="shared" si="19"/>
        <v>0.5</v>
      </c>
      <c r="T32" s="39">
        <v>20.8</v>
      </c>
      <c r="U32" s="14">
        <v>3.6</v>
      </c>
      <c r="V32" s="14">
        <v>0</v>
      </c>
      <c r="W32" s="20">
        <f t="shared" si="20"/>
        <v>0</v>
      </c>
      <c r="X32" s="14">
        <v>15</v>
      </c>
      <c r="Y32" s="20">
        <f t="shared" si="21"/>
        <v>0.9375</v>
      </c>
      <c r="Z32" s="14">
        <v>1</v>
      </c>
      <c r="AA32" s="13">
        <f t="shared" si="22"/>
        <v>0.0625</v>
      </c>
    </row>
    <row r="33" spans="1:27" ht="15">
      <c r="A33" s="238"/>
      <c r="B33" s="14" t="s">
        <v>13</v>
      </c>
      <c r="C33" s="14">
        <v>8</v>
      </c>
      <c r="D33" s="14">
        <v>7</v>
      </c>
      <c r="E33" s="13">
        <f t="shared" si="13"/>
        <v>0.875</v>
      </c>
      <c r="F33" s="14">
        <v>0</v>
      </c>
      <c r="G33" s="13">
        <f t="shared" si="14"/>
        <v>0</v>
      </c>
      <c r="H33" s="14">
        <v>2</v>
      </c>
      <c r="I33" s="13">
        <f t="shared" si="15"/>
        <v>0.2857142857142857</v>
      </c>
      <c r="J33" s="14">
        <v>5</v>
      </c>
      <c r="K33" s="13">
        <f t="shared" si="16"/>
        <v>0.7142857142857143</v>
      </c>
      <c r="L33" s="14">
        <v>0</v>
      </c>
      <c r="M33" s="13">
        <f t="shared" si="17"/>
        <v>0</v>
      </c>
      <c r="N33" s="14">
        <v>0</v>
      </c>
      <c r="O33" s="13">
        <f t="shared" si="23"/>
        <v>0</v>
      </c>
      <c r="P33" s="14">
        <v>0</v>
      </c>
      <c r="Q33" s="13">
        <f t="shared" si="18"/>
        <v>0</v>
      </c>
      <c r="R33" s="20">
        <f t="shared" si="24"/>
        <v>1</v>
      </c>
      <c r="S33" s="20">
        <f t="shared" si="19"/>
        <v>0.7142857142857143</v>
      </c>
      <c r="T33" s="14">
        <v>20.4</v>
      </c>
      <c r="U33" s="14">
        <v>3.7</v>
      </c>
      <c r="V33" s="14">
        <v>3</v>
      </c>
      <c r="W33" s="19">
        <f t="shared" si="20"/>
        <v>0.42857142857142855</v>
      </c>
      <c r="X33" s="14">
        <v>4</v>
      </c>
      <c r="Y33" s="13">
        <f t="shared" si="21"/>
        <v>0.5714285714285714</v>
      </c>
      <c r="Z33" s="14">
        <v>0</v>
      </c>
      <c r="AA33" s="13">
        <f t="shared" si="22"/>
        <v>0</v>
      </c>
    </row>
    <row r="34" spans="1:27" ht="15">
      <c r="A34" s="238"/>
      <c r="B34" s="14" t="s">
        <v>14</v>
      </c>
      <c r="C34" s="14">
        <v>5</v>
      </c>
      <c r="D34" s="14">
        <v>5</v>
      </c>
      <c r="E34" s="13">
        <f t="shared" si="13"/>
        <v>1</v>
      </c>
      <c r="F34" s="14">
        <v>0</v>
      </c>
      <c r="G34" s="13">
        <f t="shared" si="14"/>
        <v>0</v>
      </c>
      <c r="H34" s="14"/>
      <c r="I34" s="13">
        <f t="shared" si="15"/>
        <v>0</v>
      </c>
      <c r="J34" s="14">
        <v>5</v>
      </c>
      <c r="K34" s="13">
        <f t="shared" si="16"/>
        <v>1</v>
      </c>
      <c r="L34" s="14">
        <v>0</v>
      </c>
      <c r="M34" s="13">
        <f t="shared" si="17"/>
        <v>0</v>
      </c>
      <c r="N34" s="14">
        <v>0</v>
      </c>
      <c r="O34" s="13">
        <f t="shared" si="23"/>
        <v>0</v>
      </c>
      <c r="P34" s="14">
        <v>0</v>
      </c>
      <c r="Q34" s="13">
        <f t="shared" si="18"/>
        <v>0</v>
      </c>
      <c r="R34" s="20">
        <f t="shared" si="24"/>
        <v>1</v>
      </c>
      <c r="S34" s="20">
        <f t="shared" si="19"/>
        <v>1</v>
      </c>
      <c r="T34" s="14">
        <v>23.6</v>
      </c>
      <c r="U34" s="12">
        <v>4</v>
      </c>
      <c r="V34" s="14">
        <v>1</v>
      </c>
      <c r="W34" s="13">
        <f t="shared" si="20"/>
        <v>0.2</v>
      </c>
      <c r="X34" s="14">
        <v>2</v>
      </c>
      <c r="Y34" s="19">
        <f t="shared" si="21"/>
        <v>0.4</v>
      </c>
      <c r="Z34" s="14">
        <v>2</v>
      </c>
      <c r="AA34" s="13">
        <f t="shared" si="22"/>
        <v>0.4</v>
      </c>
    </row>
    <row r="35" spans="1:27" ht="15">
      <c r="A35" s="238"/>
      <c r="B35" s="14" t="s">
        <v>10</v>
      </c>
      <c r="C35" s="14">
        <f>SUM(C27:C34)</f>
        <v>337</v>
      </c>
      <c r="D35" s="14">
        <f>SUM(D27:D34)</f>
        <v>294</v>
      </c>
      <c r="E35" s="13">
        <f aca="true" t="shared" si="25" ref="E35:E41">D35/C35</f>
        <v>0.8724035608308606</v>
      </c>
      <c r="F35" s="14">
        <f>SUM(F27:F34)</f>
        <v>6</v>
      </c>
      <c r="G35" s="20">
        <f aca="true" t="shared" si="26" ref="G35:G41">F35/D35</f>
        <v>0.02040816326530612</v>
      </c>
      <c r="H35" s="14">
        <f>SUM(H27:H34)</f>
        <v>115</v>
      </c>
      <c r="I35" s="13">
        <f aca="true" t="shared" si="27" ref="I35:I41">H35/D35</f>
        <v>0.391156462585034</v>
      </c>
      <c r="J35" s="14">
        <f>SUM(J27:J34)</f>
        <v>145</v>
      </c>
      <c r="K35" s="13">
        <f aca="true" t="shared" si="28" ref="K35:K41">J35/D35</f>
        <v>0.4931972789115646</v>
      </c>
      <c r="L35" s="14">
        <f>SUM(L27:L34)</f>
        <v>28</v>
      </c>
      <c r="M35" s="13">
        <f aca="true" t="shared" si="29" ref="M35:M41">L35/D35</f>
        <v>0.09523809523809523</v>
      </c>
      <c r="N35" s="14">
        <f>SUM(N27:N34)</f>
        <v>12</v>
      </c>
      <c r="O35" s="13">
        <f t="shared" si="23"/>
        <v>0.04081632653061224</v>
      </c>
      <c r="P35" s="14">
        <f>SUM(P27:P34)</f>
        <v>5</v>
      </c>
      <c r="Q35" s="13">
        <f t="shared" si="18"/>
        <v>0.017006802721088437</v>
      </c>
      <c r="R35" s="13">
        <f t="shared" si="24"/>
        <v>0.9795918367346939</v>
      </c>
      <c r="S35" s="13">
        <f t="shared" si="19"/>
        <v>0.5884353741496599</v>
      </c>
      <c r="T35" s="14"/>
      <c r="U35" s="14"/>
      <c r="V35" s="14">
        <f>SUM(V27:V34)</f>
        <v>64</v>
      </c>
      <c r="W35" s="13">
        <f t="shared" si="20"/>
        <v>0.21768707482993196</v>
      </c>
      <c r="X35" s="14">
        <f>SUM(X27:X34)</f>
        <v>198</v>
      </c>
      <c r="Y35" s="13">
        <f t="shared" si="21"/>
        <v>0.673469387755102</v>
      </c>
      <c r="Z35" s="14">
        <f>SUM(Z27:Z34)</f>
        <v>32</v>
      </c>
      <c r="AA35" s="13">
        <f t="shared" si="22"/>
        <v>0.10884353741496598</v>
      </c>
    </row>
    <row r="36" spans="1:27" ht="15">
      <c r="A36" s="238"/>
      <c r="B36" s="14" t="s">
        <v>9</v>
      </c>
      <c r="C36" s="14"/>
      <c r="D36" s="14">
        <v>9904</v>
      </c>
      <c r="E36" s="13" t="e">
        <f t="shared" si="25"/>
        <v>#DIV/0!</v>
      </c>
      <c r="F36" s="14"/>
      <c r="G36" s="13">
        <v>0.047</v>
      </c>
      <c r="H36" s="14"/>
      <c r="I36" s="13">
        <v>0.387</v>
      </c>
      <c r="J36" s="14"/>
      <c r="K36" s="13">
        <v>0.488</v>
      </c>
      <c r="L36" s="14"/>
      <c r="M36" s="13">
        <v>0.084</v>
      </c>
      <c r="N36" s="14" t="s">
        <v>7</v>
      </c>
      <c r="O36" s="14" t="s">
        <v>7</v>
      </c>
      <c r="P36" s="14" t="s">
        <v>7</v>
      </c>
      <c r="Q36" s="14" t="s">
        <v>7</v>
      </c>
      <c r="R36" s="13">
        <f aca="true" t="shared" si="30" ref="R36:R41">I36+K36+M36</f>
        <v>0.959</v>
      </c>
      <c r="S36" s="13">
        <f t="shared" si="19"/>
        <v>0.572</v>
      </c>
      <c r="T36" s="14"/>
      <c r="U36" s="14"/>
      <c r="V36" s="14" t="s">
        <v>8</v>
      </c>
      <c r="W36" s="14" t="s">
        <v>7</v>
      </c>
      <c r="X36" s="14" t="s">
        <v>7</v>
      </c>
      <c r="Y36" s="14" t="s">
        <v>7</v>
      </c>
      <c r="Z36" s="14" t="s">
        <v>7</v>
      </c>
      <c r="AA36" s="14" t="s">
        <v>7</v>
      </c>
    </row>
    <row r="37" spans="1:27" ht="15">
      <c r="A37" s="238"/>
      <c r="B37" s="14" t="s">
        <v>2</v>
      </c>
      <c r="C37" s="14"/>
      <c r="D37" s="14">
        <v>769576</v>
      </c>
      <c r="E37" s="13" t="e">
        <f t="shared" si="25"/>
        <v>#DIV/0!</v>
      </c>
      <c r="F37" s="14"/>
      <c r="G37" s="13">
        <v>0.059</v>
      </c>
      <c r="H37" s="14"/>
      <c r="I37" s="13">
        <v>0.376</v>
      </c>
      <c r="J37" s="14"/>
      <c r="K37" s="13">
        <v>0.47</v>
      </c>
      <c r="L37" s="14"/>
      <c r="M37" s="13">
        <v>0.095</v>
      </c>
      <c r="N37" s="14" t="s">
        <v>7</v>
      </c>
      <c r="O37" s="14" t="s">
        <v>7</v>
      </c>
      <c r="P37" s="14" t="s">
        <v>7</v>
      </c>
      <c r="Q37" s="14" t="s">
        <v>7</v>
      </c>
      <c r="R37" s="13">
        <f t="shared" si="30"/>
        <v>0.941</v>
      </c>
      <c r="S37" s="13">
        <f t="shared" si="19"/>
        <v>0.565</v>
      </c>
      <c r="T37" s="14"/>
      <c r="U37" s="14"/>
      <c r="V37" s="14" t="s">
        <v>8</v>
      </c>
      <c r="W37" s="14" t="s">
        <v>7</v>
      </c>
      <c r="X37" s="14" t="s">
        <v>7</v>
      </c>
      <c r="Y37" s="14" t="s">
        <v>7</v>
      </c>
      <c r="Z37" s="14" t="s">
        <v>7</v>
      </c>
      <c r="AA37" s="14" t="s">
        <v>7</v>
      </c>
    </row>
    <row r="38" spans="1:27" ht="15" customHeight="1" hidden="1">
      <c r="A38" s="238"/>
      <c r="B38" s="5" t="s">
        <v>44</v>
      </c>
      <c r="C38" s="5"/>
      <c r="D38" s="5"/>
      <c r="E38" s="8" t="e">
        <f t="shared" si="25"/>
        <v>#DIV/0!</v>
      </c>
      <c r="F38" s="5"/>
      <c r="G38" s="8" t="e">
        <f t="shared" si="26"/>
        <v>#DIV/0!</v>
      </c>
      <c r="H38" s="5"/>
      <c r="I38" s="8" t="e">
        <f t="shared" si="27"/>
        <v>#DIV/0!</v>
      </c>
      <c r="J38" s="5"/>
      <c r="K38" s="8" t="e">
        <f t="shared" si="28"/>
        <v>#DIV/0!</v>
      </c>
      <c r="L38" s="5"/>
      <c r="M38" s="8" t="e">
        <f t="shared" si="29"/>
        <v>#DIV/0!</v>
      </c>
      <c r="N38" s="1" t="s">
        <v>7</v>
      </c>
      <c r="O38" s="1" t="s">
        <v>7</v>
      </c>
      <c r="P38" s="1" t="s">
        <v>7</v>
      </c>
      <c r="Q38" s="1" t="s">
        <v>7</v>
      </c>
      <c r="R38" s="8" t="e">
        <f t="shared" si="30"/>
        <v>#DIV/0!</v>
      </c>
      <c r="S38" s="8" t="e">
        <f t="shared" si="19"/>
        <v>#DIV/0!</v>
      </c>
      <c r="T38" s="5"/>
      <c r="U38" s="5"/>
      <c r="V38" s="1" t="s">
        <v>8</v>
      </c>
      <c r="W38" s="1" t="s">
        <v>7</v>
      </c>
      <c r="X38" s="1" t="s">
        <v>7</v>
      </c>
      <c r="Y38" s="1" t="s">
        <v>7</v>
      </c>
      <c r="Z38" s="1" t="s">
        <v>7</v>
      </c>
      <c r="AA38" s="1" t="s">
        <v>7</v>
      </c>
    </row>
    <row r="39" spans="1:27" ht="15" customHeight="1" hidden="1">
      <c r="A39" s="238"/>
      <c r="B39" s="4" t="s">
        <v>10</v>
      </c>
      <c r="E39" s="8" t="e">
        <f t="shared" si="25"/>
        <v>#DIV/0!</v>
      </c>
      <c r="G39" s="8" t="e">
        <f t="shared" si="26"/>
        <v>#DIV/0!</v>
      </c>
      <c r="I39" s="8" t="e">
        <f t="shared" si="27"/>
        <v>#DIV/0!</v>
      </c>
      <c r="K39" s="8" t="e">
        <f t="shared" si="28"/>
        <v>#DIV/0!</v>
      </c>
      <c r="M39" s="8" t="e">
        <f t="shared" si="29"/>
        <v>#DIV/0!</v>
      </c>
      <c r="N39" s="1" t="s">
        <v>7</v>
      </c>
      <c r="O39" s="1" t="s">
        <v>7</v>
      </c>
      <c r="P39" s="1" t="s">
        <v>7</v>
      </c>
      <c r="Q39" s="1" t="s">
        <v>7</v>
      </c>
      <c r="R39" s="8" t="e">
        <f t="shared" si="30"/>
        <v>#DIV/0!</v>
      </c>
      <c r="S39" s="8" t="e">
        <f t="shared" si="19"/>
        <v>#DIV/0!</v>
      </c>
      <c r="V39" s="1" t="s">
        <v>8</v>
      </c>
      <c r="W39" s="1" t="s">
        <v>7</v>
      </c>
      <c r="X39" s="1" t="s">
        <v>7</v>
      </c>
      <c r="Y39" s="1" t="s">
        <v>7</v>
      </c>
      <c r="Z39" s="1" t="s">
        <v>7</v>
      </c>
      <c r="AA39" s="1" t="s">
        <v>7</v>
      </c>
    </row>
    <row r="40" spans="1:27" ht="15" customHeight="1" hidden="1">
      <c r="A40" s="238"/>
      <c r="B40" s="4" t="s">
        <v>9</v>
      </c>
      <c r="E40" s="8" t="e">
        <f t="shared" si="25"/>
        <v>#DIV/0!</v>
      </c>
      <c r="G40" s="8" t="e">
        <f t="shared" si="26"/>
        <v>#DIV/0!</v>
      </c>
      <c r="I40" s="8" t="e">
        <f t="shared" si="27"/>
        <v>#DIV/0!</v>
      </c>
      <c r="K40" s="8" t="e">
        <f t="shared" si="28"/>
        <v>#DIV/0!</v>
      </c>
      <c r="M40" s="8" t="e">
        <f t="shared" si="29"/>
        <v>#DIV/0!</v>
      </c>
      <c r="N40" s="1" t="s">
        <v>7</v>
      </c>
      <c r="O40" s="1" t="s">
        <v>7</v>
      </c>
      <c r="P40" s="1" t="s">
        <v>7</v>
      </c>
      <c r="Q40" s="1" t="s">
        <v>7</v>
      </c>
      <c r="R40" s="8" t="e">
        <f t="shared" si="30"/>
        <v>#DIV/0!</v>
      </c>
      <c r="S40" s="8" t="e">
        <f t="shared" si="19"/>
        <v>#DIV/0!</v>
      </c>
      <c r="V40" s="1" t="s">
        <v>8</v>
      </c>
      <c r="W40" s="1" t="s">
        <v>7</v>
      </c>
      <c r="X40" s="1" t="s">
        <v>7</v>
      </c>
      <c r="Y40" s="1" t="s">
        <v>7</v>
      </c>
      <c r="Z40" s="1" t="s">
        <v>7</v>
      </c>
      <c r="AA40" s="1" t="s">
        <v>7</v>
      </c>
    </row>
    <row r="41" spans="1:27" ht="15" customHeight="1" hidden="1">
      <c r="A41" s="238"/>
      <c r="B41" s="4" t="s">
        <v>2</v>
      </c>
      <c r="E41" s="8" t="e">
        <f t="shared" si="25"/>
        <v>#DIV/0!</v>
      </c>
      <c r="G41" s="8" t="e">
        <f t="shared" si="26"/>
        <v>#DIV/0!</v>
      </c>
      <c r="I41" s="8" t="e">
        <f t="shared" si="27"/>
        <v>#DIV/0!</v>
      </c>
      <c r="K41" s="8" t="e">
        <f t="shared" si="28"/>
        <v>#DIV/0!</v>
      </c>
      <c r="M41" s="8" t="e">
        <f t="shared" si="29"/>
        <v>#DIV/0!</v>
      </c>
      <c r="N41" s="1" t="s">
        <v>7</v>
      </c>
      <c r="O41" s="1" t="s">
        <v>7</v>
      </c>
      <c r="P41" s="1" t="s">
        <v>7</v>
      </c>
      <c r="Q41" s="1" t="s">
        <v>7</v>
      </c>
      <c r="R41" s="8" t="e">
        <f t="shared" si="30"/>
        <v>#DIV/0!</v>
      </c>
      <c r="S41" s="8" t="e">
        <f t="shared" si="19"/>
        <v>#DIV/0!</v>
      </c>
      <c r="V41" s="1" t="s">
        <v>8</v>
      </c>
      <c r="W41" s="1" t="s">
        <v>7</v>
      </c>
      <c r="X41" s="1" t="s">
        <v>7</v>
      </c>
      <c r="Y41" s="1" t="s">
        <v>7</v>
      </c>
      <c r="Z41" s="1" t="s">
        <v>7</v>
      </c>
      <c r="AA41" s="1" t="s">
        <v>7</v>
      </c>
    </row>
    <row r="42" spans="1:7" ht="15" customHeight="1">
      <c r="A42" s="239"/>
      <c r="F42" s="227"/>
      <c r="G42" s="227"/>
    </row>
    <row r="43" spans="1:16" ht="78" customHeight="1" thickBot="1">
      <c r="A43" s="4" t="s">
        <v>40</v>
      </c>
      <c r="B43" s="227" t="s">
        <v>6</v>
      </c>
      <c r="C43" s="227"/>
      <c r="D43" s="227"/>
      <c r="E43" s="4" t="s">
        <v>5</v>
      </c>
      <c r="F43" s="4" t="s">
        <v>83</v>
      </c>
      <c r="G43" s="4" t="s">
        <v>70</v>
      </c>
      <c r="H43" s="4" t="s">
        <v>72</v>
      </c>
      <c r="I43" s="4" t="s">
        <v>88</v>
      </c>
      <c r="J43" s="4" t="s">
        <v>73</v>
      </c>
      <c r="K43" s="4" t="s">
        <v>74</v>
      </c>
      <c r="L43" s="4" t="s">
        <v>75</v>
      </c>
      <c r="M43" s="4" t="s">
        <v>76</v>
      </c>
      <c r="N43" s="4" t="s">
        <v>4</v>
      </c>
      <c r="O43" s="4" t="s">
        <v>3</v>
      </c>
      <c r="P43" s="4" t="s">
        <v>2</v>
      </c>
    </row>
    <row r="44" spans="1:17" ht="165.75" customHeight="1" thickBot="1">
      <c r="A44" s="75" t="s">
        <v>163</v>
      </c>
      <c r="B44" s="240" t="s">
        <v>183</v>
      </c>
      <c r="C44" s="241"/>
      <c r="D44" s="242"/>
      <c r="E44" s="62">
        <v>1</v>
      </c>
      <c r="F44" s="174"/>
      <c r="G44" s="95"/>
      <c r="H44" s="94"/>
      <c r="I44" s="95"/>
      <c r="J44" s="95"/>
      <c r="K44" s="175"/>
      <c r="L44" s="95"/>
      <c r="M44" s="147"/>
      <c r="N44" s="176"/>
      <c r="O44" s="176"/>
      <c r="P44" s="176"/>
      <c r="Q44" s="150"/>
    </row>
    <row r="45" spans="1:17" ht="168.75" customHeight="1">
      <c r="A45" s="75" t="s">
        <v>164</v>
      </c>
      <c r="B45" s="240" t="s">
        <v>183</v>
      </c>
      <c r="C45" s="241"/>
      <c r="D45" s="242"/>
      <c r="E45" s="62" t="s">
        <v>194</v>
      </c>
      <c r="F45" s="95"/>
      <c r="G45" s="95"/>
      <c r="H45" s="94"/>
      <c r="I45" s="95"/>
      <c r="J45" s="95"/>
      <c r="K45" s="175"/>
      <c r="L45" s="95"/>
      <c r="M45" s="147"/>
      <c r="N45" s="176"/>
      <c r="O45" s="176"/>
      <c r="P45" s="176"/>
      <c r="Q45" s="150"/>
    </row>
    <row r="46" spans="1:17" ht="75.75" customHeight="1" thickBot="1">
      <c r="A46" s="75" t="s">
        <v>165</v>
      </c>
      <c r="B46" s="240" t="s">
        <v>184</v>
      </c>
      <c r="C46" s="241"/>
      <c r="D46" s="242"/>
      <c r="E46" s="62" t="s">
        <v>194</v>
      </c>
      <c r="F46" s="177"/>
      <c r="G46" s="95"/>
      <c r="H46" s="94"/>
      <c r="I46" s="178"/>
      <c r="J46" s="153"/>
      <c r="K46" s="175"/>
      <c r="L46" s="157"/>
      <c r="M46" s="101"/>
      <c r="N46" s="176"/>
      <c r="O46" s="176"/>
      <c r="P46" s="176"/>
      <c r="Q46" s="150"/>
    </row>
    <row r="47" spans="1:17" ht="79.5" customHeight="1" thickBot="1">
      <c r="A47" s="75" t="s">
        <v>166</v>
      </c>
      <c r="B47" s="240" t="s">
        <v>184</v>
      </c>
      <c r="C47" s="241"/>
      <c r="D47" s="242"/>
      <c r="E47" s="62" t="s">
        <v>194</v>
      </c>
      <c r="F47" s="177"/>
      <c r="G47" s="95"/>
      <c r="H47" s="94"/>
      <c r="I47" s="178"/>
      <c r="J47" s="179"/>
      <c r="K47" s="175"/>
      <c r="L47" s="180"/>
      <c r="M47" s="154"/>
      <c r="N47" s="176"/>
      <c r="O47" s="176"/>
      <c r="P47" s="176"/>
      <c r="Q47" s="150"/>
    </row>
    <row r="48" spans="1:17" ht="78" customHeight="1" thickBot="1">
      <c r="A48" s="75" t="s">
        <v>167</v>
      </c>
      <c r="B48" s="240" t="s">
        <v>184</v>
      </c>
      <c r="C48" s="241"/>
      <c r="D48" s="242"/>
      <c r="E48" s="62" t="s">
        <v>194</v>
      </c>
      <c r="F48" s="177"/>
      <c r="G48" s="95"/>
      <c r="H48" s="94"/>
      <c r="I48" s="181"/>
      <c r="J48" s="179"/>
      <c r="K48" s="175"/>
      <c r="L48" s="180"/>
      <c r="M48" s="154"/>
      <c r="N48" s="176"/>
      <c r="O48" s="176"/>
      <c r="P48" s="176"/>
      <c r="Q48" s="150"/>
    </row>
    <row r="49" spans="1:17" ht="78.75" customHeight="1" thickBot="1">
      <c r="A49" s="75" t="s">
        <v>168</v>
      </c>
      <c r="B49" s="240" t="s">
        <v>184</v>
      </c>
      <c r="C49" s="241"/>
      <c r="D49" s="242"/>
      <c r="E49" s="62" t="s">
        <v>194</v>
      </c>
      <c r="F49" s="177"/>
      <c r="G49" s="95"/>
      <c r="H49" s="94"/>
      <c r="I49" s="179"/>
      <c r="J49" s="179"/>
      <c r="K49" s="175"/>
      <c r="L49" s="180"/>
      <c r="M49" s="154"/>
      <c r="N49" s="176"/>
      <c r="O49" s="176"/>
      <c r="P49" s="176"/>
      <c r="Q49" s="150"/>
    </row>
    <row r="50" spans="1:17" ht="155.25" customHeight="1" thickBot="1">
      <c r="A50" s="75" t="s">
        <v>169</v>
      </c>
      <c r="B50" s="240" t="s">
        <v>185</v>
      </c>
      <c r="C50" s="241"/>
      <c r="D50" s="242"/>
      <c r="E50" s="62" t="s">
        <v>193</v>
      </c>
      <c r="F50" s="177"/>
      <c r="G50" s="95"/>
      <c r="H50" s="94"/>
      <c r="I50" s="182"/>
      <c r="J50" s="179"/>
      <c r="K50" s="175"/>
      <c r="L50" s="183"/>
      <c r="M50" s="154"/>
      <c r="N50" s="176"/>
      <c r="O50" s="176"/>
      <c r="P50" s="176"/>
      <c r="Q50" s="150"/>
    </row>
    <row r="51" spans="1:17" ht="148.5" customHeight="1" thickBot="1">
      <c r="A51" s="75" t="s">
        <v>170</v>
      </c>
      <c r="B51" s="240" t="s">
        <v>186</v>
      </c>
      <c r="C51" s="241"/>
      <c r="D51" s="242"/>
      <c r="E51" s="62" t="s">
        <v>194</v>
      </c>
      <c r="F51" s="177"/>
      <c r="G51" s="95"/>
      <c r="H51" s="94"/>
      <c r="I51" s="182"/>
      <c r="J51" s="179"/>
      <c r="K51" s="175"/>
      <c r="L51" s="180"/>
      <c r="M51" s="154"/>
      <c r="N51" s="176"/>
      <c r="O51" s="176"/>
      <c r="P51" s="176"/>
      <c r="Q51" s="150"/>
    </row>
    <row r="52" spans="1:17" ht="152.25" customHeight="1" thickBot="1">
      <c r="A52" s="75" t="s">
        <v>171</v>
      </c>
      <c r="B52" s="240" t="s">
        <v>186</v>
      </c>
      <c r="C52" s="241"/>
      <c r="D52" s="242"/>
      <c r="E52" s="62" t="s">
        <v>194</v>
      </c>
      <c r="F52" s="177"/>
      <c r="G52" s="95"/>
      <c r="H52" s="94"/>
      <c r="I52" s="182"/>
      <c r="J52" s="179"/>
      <c r="K52" s="175"/>
      <c r="L52" s="180"/>
      <c r="M52" s="154"/>
      <c r="N52" s="176"/>
      <c r="O52" s="176"/>
      <c r="P52" s="176"/>
      <c r="Q52" s="150"/>
    </row>
    <row r="53" spans="1:17" ht="152.25" customHeight="1" thickBot="1">
      <c r="A53" s="75" t="s">
        <v>172</v>
      </c>
      <c r="B53" s="240" t="s">
        <v>186</v>
      </c>
      <c r="C53" s="241"/>
      <c r="D53" s="242"/>
      <c r="E53" s="62" t="s">
        <v>194</v>
      </c>
      <c r="F53" s="177"/>
      <c r="G53" s="95"/>
      <c r="H53" s="94"/>
      <c r="I53" s="182"/>
      <c r="J53" s="179"/>
      <c r="K53" s="175"/>
      <c r="L53" s="180"/>
      <c r="M53" s="154"/>
      <c r="N53" s="176"/>
      <c r="O53" s="176"/>
      <c r="P53" s="176"/>
      <c r="Q53" s="150"/>
    </row>
    <row r="54" spans="1:17" ht="150" customHeight="1" thickBot="1">
      <c r="A54" s="75" t="s">
        <v>173</v>
      </c>
      <c r="B54" s="240" t="s">
        <v>187</v>
      </c>
      <c r="C54" s="241"/>
      <c r="D54" s="242"/>
      <c r="E54" s="62" t="s">
        <v>193</v>
      </c>
      <c r="F54" s="177"/>
      <c r="G54" s="95"/>
      <c r="H54" s="94"/>
      <c r="I54" s="182"/>
      <c r="J54" s="179"/>
      <c r="K54" s="175"/>
      <c r="L54" s="183"/>
      <c r="M54" s="154"/>
      <c r="N54" s="176"/>
      <c r="O54" s="176"/>
      <c r="P54" s="176"/>
      <c r="Q54" s="150"/>
    </row>
    <row r="55" spans="1:17" ht="150" customHeight="1" thickBot="1">
      <c r="A55" s="75" t="s">
        <v>174</v>
      </c>
      <c r="B55" s="240" t="s">
        <v>187</v>
      </c>
      <c r="C55" s="241"/>
      <c r="D55" s="242"/>
      <c r="E55" s="62" t="s">
        <v>194</v>
      </c>
      <c r="F55" s="177"/>
      <c r="G55" s="95"/>
      <c r="H55" s="94"/>
      <c r="I55" s="182"/>
      <c r="J55" s="179"/>
      <c r="K55" s="175"/>
      <c r="L55" s="180"/>
      <c r="M55" s="154"/>
      <c r="N55" s="176"/>
      <c r="O55" s="176"/>
      <c r="P55" s="176"/>
      <c r="Q55" s="150"/>
    </row>
    <row r="56" spans="1:17" ht="153" customHeight="1" thickBot="1">
      <c r="A56" s="75" t="s">
        <v>175</v>
      </c>
      <c r="B56" s="240" t="s">
        <v>187</v>
      </c>
      <c r="C56" s="241"/>
      <c r="D56" s="242"/>
      <c r="E56" s="62" t="s">
        <v>194</v>
      </c>
      <c r="F56" s="174"/>
      <c r="G56" s="95"/>
      <c r="H56" s="94"/>
      <c r="I56" s="182"/>
      <c r="J56" s="95"/>
      <c r="K56" s="175"/>
      <c r="L56" s="183"/>
      <c r="M56" s="154"/>
      <c r="N56" s="176"/>
      <c r="O56" s="176"/>
      <c r="P56" s="176"/>
      <c r="Q56" s="150"/>
    </row>
    <row r="57" spans="1:17" ht="153" customHeight="1" thickBot="1">
      <c r="A57" s="75" t="s">
        <v>176</v>
      </c>
      <c r="B57" s="240" t="s">
        <v>188</v>
      </c>
      <c r="C57" s="241"/>
      <c r="D57" s="242"/>
      <c r="E57" s="62">
        <v>1</v>
      </c>
      <c r="F57" s="177"/>
      <c r="G57" s="95"/>
      <c r="H57" s="94"/>
      <c r="I57" s="182"/>
      <c r="J57" s="179"/>
      <c r="K57" s="175"/>
      <c r="L57" s="180"/>
      <c r="M57" s="154"/>
      <c r="N57" s="176"/>
      <c r="O57" s="176"/>
      <c r="P57" s="176"/>
      <c r="Q57" s="150"/>
    </row>
    <row r="58" spans="1:17" ht="169.5" customHeight="1" thickBot="1">
      <c r="A58" s="75" t="s">
        <v>1</v>
      </c>
      <c r="B58" s="240" t="s">
        <v>189</v>
      </c>
      <c r="C58" s="241"/>
      <c r="D58" s="242"/>
      <c r="E58" s="62" t="s">
        <v>194</v>
      </c>
      <c r="F58" s="177"/>
      <c r="G58" s="95"/>
      <c r="H58" s="94"/>
      <c r="I58" s="182"/>
      <c r="J58" s="179"/>
      <c r="K58" s="175"/>
      <c r="L58" s="180"/>
      <c r="M58" s="154"/>
      <c r="N58" s="176"/>
      <c r="O58" s="176"/>
      <c r="P58" s="176"/>
      <c r="Q58" s="150"/>
    </row>
    <row r="59" spans="1:17" ht="167.25" customHeight="1" thickBot="1">
      <c r="A59" s="75" t="s">
        <v>0</v>
      </c>
      <c r="B59" s="240" t="s">
        <v>189</v>
      </c>
      <c r="C59" s="241"/>
      <c r="D59" s="242"/>
      <c r="E59" s="62" t="s">
        <v>194</v>
      </c>
      <c r="F59" s="177"/>
      <c r="G59" s="95"/>
      <c r="H59" s="94"/>
      <c r="I59" s="182"/>
      <c r="J59" s="179"/>
      <c r="K59" s="175"/>
      <c r="L59" s="180"/>
      <c r="M59" s="94"/>
      <c r="N59" s="176"/>
      <c r="O59" s="176"/>
      <c r="P59" s="176"/>
      <c r="Q59" s="150"/>
    </row>
    <row r="60" spans="1:17" ht="136.5" customHeight="1" thickBot="1">
      <c r="A60" s="75" t="s">
        <v>59</v>
      </c>
      <c r="B60" s="240" t="s">
        <v>190</v>
      </c>
      <c r="C60" s="241"/>
      <c r="D60" s="242"/>
      <c r="E60" s="62" t="s">
        <v>194</v>
      </c>
      <c r="F60" s="177"/>
      <c r="G60" s="95"/>
      <c r="H60" s="94"/>
      <c r="I60" s="182"/>
      <c r="J60" s="179"/>
      <c r="K60" s="175"/>
      <c r="L60" s="183"/>
      <c r="M60" s="159"/>
      <c r="N60" s="176"/>
      <c r="O60" s="176"/>
      <c r="P60" s="176"/>
      <c r="Q60" s="150"/>
    </row>
    <row r="61" spans="1:17" ht="137.25" customHeight="1" thickBot="1">
      <c r="A61" s="75" t="s">
        <v>60</v>
      </c>
      <c r="B61" s="240" t="s">
        <v>190</v>
      </c>
      <c r="C61" s="241"/>
      <c r="D61" s="242"/>
      <c r="E61" s="62" t="s">
        <v>194</v>
      </c>
      <c r="F61" s="177"/>
      <c r="G61" s="95"/>
      <c r="H61" s="94"/>
      <c r="I61" s="182"/>
      <c r="J61" s="179"/>
      <c r="K61" s="175"/>
      <c r="L61" s="180"/>
      <c r="M61" s="94"/>
      <c r="N61" s="176"/>
      <c r="O61" s="176"/>
      <c r="P61" s="176"/>
      <c r="Q61" s="150"/>
    </row>
    <row r="62" spans="1:17" ht="135.75" customHeight="1" thickBot="1">
      <c r="A62" s="75" t="s">
        <v>177</v>
      </c>
      <c r="B62" s="240" t="s">
        <v>190</v>
      </c>
      <c r="C62" s="241"/>
      <c r="D62" s="242"/>
      <c r="E62" s="62" t="s">
        <v>193</v>
      </c>
      <c r="F62" s="177"/>
      <c r="G62" s="95"/>
      <c r="H62" s="94"/>
      <c r="I62" s="182"/>
      <c r="J62" s="179"/>
      <c r="K62" s="175"/>
      <c r="L62" s="180"/>
      <c r="M62" s="94"/>
      <c r="N62" s="176"/>
      <c r="O62" s="176"/>
      <c r="P62" s="176"/>
      <c r="Q62" s="150"/>
    </row>
    <row r="63" spans="1:17" ht="87.75" customHeight="1" thickBot="1">
      <c r="A63" s="75" t="s">
        <v>178</v>
      </c>
      <c r="B63" s="240" t="s">
        <v>191</v>
      </c>
      <c r="C63" s="241"/>
      <c r="D63" s="242"/>
      <c r="E63" s="62" t="s">
        <v>193</v>
      </c>
      <c r="F63" s="177"/>
      <c r="G63" s="95"/>
      <c r="H63" s="94"/>
      <c r="I63" s="182"/>
      <c r="J63" s="179"/>
      <c r="K63" s="175"/>
      <c r="L63" s="180"/>
      <c r="M63" s="94"/>
      <c r="N63" s="176"/>
      <c r="O63" s="176"/>
      <c r="P63" s="176"/>
      <c r="Q63" s="150"/>
    </row>
    <row r="64" spans="1:17" ht="94.5" customHeight="1" thickBot="1">
      <c r="A64" s="75" t="s">
        <v>179</v>
      </c>
      <c r="B64" s="240" t="s">
        <v>191</v>
      </c>
      <c r="C64" s="241"/>
      <c r="D64" s="242"/>
      <c r="E64" s="62" t="s">
        <v>193</v>
      </c>
      <c r="F64" s="177"/>
      <c r="G64" s="95"/>
      <c r="H64" s="94"/>
      <c r="I64" s="182"/>
      <c r="J64" s="179"/>
      <c r="K64" s="175"/>
      <c r="L64" s="180"/>
      <c r="M64" s="94"/>
      <c r="N64" s="176"/>
      <c r="O64" s="176"/>
      <c r="P64" s="176"/>
      <c r="Q64" s="150"/>
    </row>
    <row r="65" spans="1:17" ht="135.75" customHeight="1" thickBot="1">
      <c r="A65" s="75" t="s">
        <v>180</v>
      </c>
      <c r="B65" s="240" t="s">
        <v>192</v>
      </c>
      <c r="C65" s="241"/>
      <c r="D65" s="242"/>
      <c r="E65" s="62" t="s">
        <v>193</v>
      </c>
      <c r="F65" s="177"/>
      <c r="G65" s="95"/>
      <c r="H65" s="94"/>
      <c r="I65" s="182"/>
      <c r="J65" s="179"/>
      <c r="K65" s="175"/>
      <c r="L65" s="183"/>
      <c r="M65" s="94"/>
      <c r="N65" s="176"/>
      <c r="O65" s="176"/>
      <c r="P65" s="176"/>
      <c r="Q65" s="150"/>
    </row>
    <row r="66" spans="1:17" ht="139.5" customHeight="1" thickBot="1">
      <c r="A66" s="75" t="s">
        <v>181</v>
      </c>
      <c r="B66" s="240" t="s">
        <v>192</v>
      </c>
      <c r="C66" s="241"/>
      <c r="D66" s="242"/>
      <c r="E66" s="62">
        <v>1</v>
      </c>
      <c r="F66" s="177"/>
      <c r="G66" s="95"/>
      <c r="H66" s="94"/>
      <c r="I66" s="182"/>
      <c r="J66" s="179"/>
      <c r="K66" s="175"/>
      <c r="L66" s="180"/>
      <c r="M66" s="94"/>
      <c r="N66" s="176"/>
      <c r="O66" s="176"/>
      <c r="P66" s="176"/>
      <c r="Q66" s="150"/>
    </row>
    <row r="67" spans="1:17" ht="142.5" customHeight="1" thickBot="1">
      <c r="A67" s="75" t="s">
        <v>182</v>
      </c>
      <c r="B67" s="240" t="s">
        <v>192</v>
      </c>
      <c r="C67" s="241"/>
      <c r="D67" s="242"/>
      <c r="E67" s="62" t="s">
        <v>194</v>
      </c>
      <c r="F67" s="95"/>
      <c r="G67" s="95"/>
      <c r="H67" s="94"/>
      <c r="I67" s="95"/>
      <c r="J67" s="95"/>
      <c r="K67" s="175"/>
      <c r="L67" s="180"/>
      <c r="M67" s="95"/>
      <c r="N67" s="176"/>
      <c r="O67" s="176"/>
      <c r="P67" s="176"/>
      <c r="Q67" s="150"/>
    </row>
  </sheetData>
  <sheetProtection/>
  <mergeCells count="38">
    <mergeCell ref="A4:A14"/>
    <mergeCell ref="B65:D65"/>
    <mergeCell ref="B66:D66"/>
    <mergeCell ref="B67:D67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52:D52"/>
    <mergeCell ref="F42:G42"/>
    <mergeCell ref="V2:AA2"/>
    <mergeCell ref="P2:Q2"/>
    <mergeCell ref="N2:O2"/>
    <mergeCell ref="L2:M2"/>
    <mergeCell ref="B44:D44"/>
    <mergeCell ref="B50:D50"/>
    <mergeCell ref="B51:D51"/>
    <mergeCell ref="B49:D49"/>
    <mergeCell ref="B1:L1"/>
    <mergeCell ref="C2:E2"/>
    <mergeCell ref="F2:G2"/>
    <mergeCell ref="H2:I2"/>
    <mergeCell ref="J2:K2"/>
    <mergeCell ref="B43:D43"/>
    <mergeCell ref="B45:D45"/>
    <mergeCell ref="B46:D46"/>
    <mergeCell ref="B47:D47"/>
    <mergeCell ref="B48:D48"/>
    <mergeCell ref="A27:A42"/>
    <mergeCell ref="A16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rowBreaks count="1" manualBreakCount="1">
    <brk id="41" max="255" man="1"/>
  </rowBreaks>
  <colBreaks count="1" manualBreakCount="1">
    <brk id="16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5"/>
  <sheetViews>
    <sheetView view="pageBreakPreview" zoomScale="60" zoomScalePageLayoutView="0" workbookViewId="0" topLeftCell="A1">
      <selection activeCell="A4" sqref="A4:A14"/>
    </sheetView>
  </sheetViews>
  <sheetFormatPr defaultColWidth="9.140625" defaultRowHeight="15"/>
  <cols>
    <col min="1" max="1" width="9.140625" style="4" customWidth="1"/>
    <col min="2" max="2" width="27.8515625" style="4" customWidth="1"/>
    <col min="3" max="3" width="11.00390625" style="4" customWidth="1"/>
    <col min="4" max="5" width="9.140625" style="4" customWidth="1"/>
    <col min="6" max="10" width="9.28125" style="4" bestFit="1" customWidth="1"/>
    <col min="11" max="11" width="9.140625" style="4" customWidth="1"/>
    <col min="12" max="12" width="9.28125" style="4" bestFit="1" customWidth="1"/>
    <col min="13" max="13" width="10.140625" style="4" bestFit="1" customWidth="1"/>
    <col min="14" max="14" width="9.140625" style="4" customWidth="1"/>
    <col min="15" max="15" width="11.421875" style="4" bestFit="1" customWidth="1"/>
    <col min="16" max="16" width="9.140625" style="4" customWidth="1"/>
    <col min="17" max="17" width="14.28125" style="4" customWidth="1"/>
    <col min="18" max="16384" width="9.140625" style="4" customWidth="1"/>
  </cols>
  <sheetData>
    <row r="1" spans="2:12" ht="15">
      <c r="B1" s="227" t="s">
        <v>241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3:27" ht="109.5" customHeight="1">
      <c r="C2" s="227" t="s">
        <v>39</v>
      </c>
      <c r="D2" s="227"/>
      <c r="E2" s="227"/>
      <c r="F2" s="227" t="s">
        <v>38</v>
      </c>
      <c r="G2" s="227"/>
      <c r="H2" s="227" t="s">
        <v>37</v>
      </c>
      <c r="I2" s="227"/>
      <c r="J2" s="227" t="s">
        <v>36</v>
      </c>
      <c r="K2" s="227"/>
      <c r="L2" s="228" t="s">
        <v>35</v>
      </c>
      <c r="M2" s="229"/>
      <c r="N2" s="227" t="s">
        <v>34</v>
      </c>
      <c r="O2" s="227"/>
      <c r="P2" s="227" t="s">
        <v>33</v>
      </c>
      <c r="Q2" s="227"/>
      <c r="R2" s="4" t="s">
        <v>32</v>
      </c>
      <c r="S2" s="4" t="s">
        <v>31</v>
      </c>
      <c r="T2" s="4" t="s">
        <v>30</v>
      </c>
      <c r="U2" s="4" t="s">
        <v>29</v>
      </c>
      <c r="V2" s="227" t="s">
        <v>28</v>
      </c>
      <c r="W2" s="227"/>
      <c r="X2" s="227"/>
      <c r="Y2" s="227"/>
      <c r="Z2" s="227"/>
      <c r="AA2" s="227"/>
    </row>
    <row r="3" spans="1:27" ht="160.5" customHeight="1">
      <c r="A3" s="61"/>
      <c r="C3" s="4" t="s">
        <v>26</v>
      </c>
      <c r="D3" s="4" t="s">
        <v>25</v>
      </c>
      <c r="E3" s="4" t="s">
        <v>24</v>
      </c>
      <c r="F3" s="4" t="s">
        <v>20</v>
      </c>
      <c r="G3" s="4" t="s">
        <v>23</v>
      </c>
      <c r="H3" s="4" t="s">
        <v>20</v>
      </c>
      <c r="I3" s="4" t="s">
        <v>23</v>
      </c>
      <c r="J3" s="4" t="s">
        <v>20</v>
      </c>
      <c r="K3" s="4" t="s">
        <v>23</v>
      </c>
      <c r="L3" s="4" t="s">
        <v>20</v>
      </c>
      <c r="M3" s="4" t="s">
        <v>23</v>
      </c>
      <c r="N3" s="4" t="s">
        <v>20</v>
      </c>
      <c r="O3" s="4" t="s">
        <v>23</v>
      </c>
      <c r="P3" s="4" t="s">
        <v>20</v>
      </c>
      <c r="Q3" s="4" t="s">
        <v>23</v>
      </c>
      <c r="V3" s="4" t="s">
        <v>20</v>
      </c>
      <c r="W3" s="4" t="s">
        <v>22</v>
      </c>
      <c r="X3" s="4" t="s">
        <v>20</v>
      </c>
      <c r="Y3" s="4" t="s">
        <v>21</v>
      </c>
      <c r="Z3" s="4" t="s">
        <v>20</v>
      </c>
      <c r="AA3" s="4" t="s">
        <v>19</v>
      </c>
    </row>
    <row r="4" spans="1:27" s="149" customFormat="1" ht="39" customHeight="1">
      <c r="A4" s="266" t="s">
        <v>242</v>
      </c>
      <c r="B4" s="150" t="s">
        <v>11</v>
      </c>
      <c r="E4" s="149" t="e">
        <f aca="true" t="shared" si="0" ref="E4:E12">D4/C4</f>
        <v>#DIV/0!</v>
      </c>
      <c r="G4" s="149" t="e">
        <f aca="true" t="shared" si="1" ref="G4:G12">F4/D4</f>
        <v>#DIV/0!</v>
      </c>
      <c r="I4" s="149" t="e">
        <f aca="true" t="shared" si="2" ref="I4:I12">H4/D4</f>
        <v>#DIV/0!</v>
      </c>
      <c r="K4" s="149" t="e">
        <f aca="true" t="shared" si="3" ref="K4:K12">J4/D4</f>
        <v>#DIV/0!</v>
      </c>
      <c r="M4" s="149" t="e">
        <f aca="true" t="shared" si="4" ref="M4:M12">L4/D4</f>
        <v>#DIV/0!</v>
      </c>
      <c r="O4" s="149" t="e">
        <f aca="true" t="shared" si="5" ref="O4:O11">N4/D4</f>
        <v>#DIV/0!</v>
      </c>
      <c r="Q4" s="149" t="e">
        <f aca="true" t="shared" si="6" ref="Q4:Q11">P4/D4</f>
        <v>#DIV/0!</v>
      </c>
      <c r="R4" s="149" t="e">
        <f aca="true" t="shared" si="7" ref="R4:R12">I4+K4+M4</f>
        <v>#DIV/0!</v>
      </c>
      <c r="S4" s="149" t="e">
        <f aca="true" t="shared" si="8" ref="S4:S12">K4+M4</f>
        <v>#DIV/0!</v>
      </c>
      <c r="W4" s="149" t="e">
        <f aca="true" t="shared" si="9" ref="W4:W11">V4/D4</f>
        <v>#DIV/0!</v>
      </c>
      <c r="Y4" s="149" t="e">
        <f aca="true" t="shared" si="10" ref="Y4:Y11">X4/D4</f>
        <v>#DIV/0!</v>
      </c>
      <c r="AA4" s="149" t="e">
        <f aca="true" t="shared" si="11" ref="AA4:AA11">Z4/D4</f>
        <v>#DIV/0!</v>
      </c>
    </row>
    <row r="5" spans="1:27" s="149" customFormat="1" ht="39" customHeight="1">
      <c r="A5" s="214"/>
      <c r="B5" s="150" t="s">
        <v>18</v>
      </c>
      <c r="E5" s="149" t="e">
        <f t="shared" si="0"/>
        <v>#DIV/0!</v>
      </c>
      <c r="G5" s="149" t="e">
        <f t="shared" si="1"/>
        <v>#DIV/0!</v>
      </c>
      <c r="I5" s="149" t="e">
        <f t="shared" si="2"/>
        <v>#DIV/0!</v>
      </c>
      <c r="K5" s="149" t="e">
        <f t="shared" si="3"/>
        <v>#DIV/0!</v>
      </c>
      <c r="M5" s="149" t="e">
        <f t="shared" si="4"/>
        <v>#DIV/0!</v>
      </c>
      <c r="O5" s="149" t="e">
        <f t="shared" si="5"/>
        <v>#DIV/0!</v>
      </c>
      <c r="Q5" s="149" t="e">
        <f t="shared" si="6"/>
        <v>#DIV/0!</v>
      </c>
      <c r="R5" s="149" t="e">
        <f t="shared" si="7"/>
        <v>#DIV/0!</v>
      </c>
      <c r="S5" s="149" t="e">
        <f t="shared" si="8"/>
        <v>#DIV/0!</v>
      </c>
      <c r="W5" s="149" t="e">
        <f t="shared" si="9"/>
        <v>#DIV/0!</v>
      </c>
      <c r="Y5" s="149" t="e">
        <f t="shared" si="10"/>
        <v>#DIV/0!</v>
      </c>
      <c r="AA5" s="149" t="e">
        <f t="shared" si="11"/>
        <v>#DIV/0!</v>
      </c>
    </row>
    <row r="6" spans="1:27" s="149" customFormat="1" ht="39" customHeight="1">
      <c r="A6" s="214"/>
      <c r="B6" s="150" t="s">
        <v>84</v>
      </c>
      <c r="E6" s="149" t="e">
        <f t="shared" si="0"/>
        <v>#DIV/0!</v>
      </c>
      <c r="G6" s="149" t="e">
        <f t="shared" si="1"/>
        <v>#DIV/0!</v>
      </c>
      <c r="I6" s="149" t="e">
        <f t="shared" si="2"/>
        <v>#DIV/0!</v>
      </c>
      <c r="K6" s="149" t="e">
        <f t="shared" si="3"/>
        <v>#DIV/0!</v>
      </c>
      <c r="M6" s="149" t="e">
        <f t="shared" si="4"/>
        <v>#DIV/0!</v>
      </c>
      <c r="O6" s="149" t="e">
        <f t="shared" si="5"/>
        <v>#DIV/0!</v>
      </c>
      <c r="Q6" s="149" t="e">
        <f t="shared" si="6"/>
        <v>#DIV/0!</v>
      </c>
      <c r="R6" s="149" t="e">
        <f t="shared" si="7"/>
        <v>#DIV/0!</v>
      </c>
      <c r="S6" s="149" t="e">
        <f t="shared" si="8"/>
        <v>#DIV/0!</v>
      </c>
      <c r="W6" s="149" t="e">
        <f t="shared" si="9"/>
        <v>#DIV/0!</v>
      </c>
      <c r="Y6" s="149" t="e">
        <f t="shared" si="10"/>
        <v>#DIV/0!</v>
      </c>
      <c r="AA6" s="149" t="e">
        <f t="shared" si="11"/>
        <v>#DIV/0!</v>
      </c>
    </row>
    <row r="7" spans="1:27" s="149" customFormat="1" ht="39" customHeight="1">
      <c r="A7" s="214"/>
      <c r="B7" s="150" t="s">
        <v>17</v>
      </c>
      <c r="E7" s="149" t="e">
        <f t="shared" si="0"/>
        <v>#DIV/0!</v>
      </c>
      <c r="G7" s="149" t="e">
        <f t="shared" si="1"/>
        <v>#DIV/0!</v>
      </c>
      <c r="I7" s="149" t="e">
        <f t="shared" si="2"/>
        <v>#DIV/0!</v>
      </c>
      <c r="K7" s="149" t="e">
        <f t="shared" si="3"/>
        <v>#DIV/0!</v>
      </c>
      <c r="M7" s="149" t="e">
        <f t="shared" si="4"/>
        <v>#DIV/0!</v>
      </c>
      <c r="O7" s="149" t="e">
        <f t="shared" si="5"/>
        <v>#DIV/0!</v>
      </c>
      <c r="Q7" s="149" t="e">
        <f t="shared" si="6"/>
        <v>#DIV/0!</v>
      </c>
      <c r="R7" s="149" t="e">
        <f t="shared" si="7"/>
        <v>#DIV/0!</v>
      </c>
      <c r="S7" s="149" t="e">
        <f t="shared" si="8"/>
        <v>#DIV/0!</v>
      </c>
      <c r="W7" s="149" t="e">
        <f t="shared" si="9"/>
        <v>#DIV/0!</v>
      </c>
      <c r="Y7" s="149" t="e">
        <f t="shared" si="10"/>
        <v>#DIV/0!</v>
      </c>
      <c r="AA7" s="149" t="e">
        <f t="shared" si="11"/>
        <v>#DIV/0!</v>
      </c>
    </row>
    <row r="8" spans="1:27" s="149" customFormat="1" ht="39" customHeight="1">
      <c r="A8" s="214"/>
      <c r="B8" s="150" t="s">
        <v>15</v>
      </c>
      <c r="E8" s="149" t="e">
        <f t="shared" si="0"/>
        <v>#DIV/0!</v>
      </c>
      <c r="F8" s="149">
        <v>0</v>
      </c>
      <c r="G8" s="149" t="e">
        <f t="shared" si="1"/>
        <v>#DIV/0!</v>
      </c>
      <c r="I8" s="149" t="e">
        <f t="shared" si="2"/>
        <v>#DIV/0!</v>
      </c>
      <c r="K8" s="149" t="e">
        <f t="shared" si="3"/>
        <v>#DIV/0!</v>
      </c>
      <c r="M8" s="149" t="e">
        <f t="shared" si="4"/>
        <v>#DIV/0!</v>
      </c>
      <c r="N8" s="149">
        <v>0</v>
      </c>
      <c r="O8" s="149" t="e">
        <f t="shared" si="5"/>
        <v>#DIV/0!</v>
      </c>
      <c r="Q8" s="149" t="e">
        <f t="shared" si="6"/>
        <v>#DIV/0!</v>
      </c>
      <c r="R8" s="149" t="e">
        <f t="shared" si="7"/>
        <v>#DIV/0!</v>
      </c>
      <c r="S8" s="149" t="e">
        <f t="shared" si="8"/>
        <v>#DIV/0!</v>
      </c>
      <c r="W8" s="149" t="e">
        <f t="shared" si="9"/>
        <v>#DIV/0!</v>
      </c>
      <c r="Y8" s="149" t="e">
        <f t="shared" si="10"/>
        <v>#DIV/0!</v>
      </c>
      <c r="AA8" s="149" t="e">
        <f t="shared" si="11"/>
        <v>#DIV/0!</v>
      </c>
    </row>
    <row r="9" spans="1:27" s="149" customFormat="1" ht="39" customHeight="1">
      <c r="A9" s="214"/>
      <c r="B9" s="150" t="s">
        <v>110</v>
      </c>
      <c r="E9" s="149" t="e">
        <f t="shared" si="0"/>
        <v>#DIV/0!</v>
      </c>
      <c r="F9" s="149">
        <v>0</v>
      </c>
      <c r="G9" s="149" t="e">
        <f t="shared" si="1"/>
        <v>#DIV/0!</v>
      </c>
      <c r="I9" s="149" t="e">
        <f t="shared" si="2"/>
        <v>#DIV/0!</v>
      </c>
      <c r="K9" s="149" t="e">
        <f t="shared" si="3"/>
        <v>#DIV/0!</v>
      </c>
      <c r="M9" s="149" t="e">
        <f t="shared" si="4"/>
        <v>#DIV/0!</v>
      </c>
      <c r="N9" s="149">
        <v>0</v>
      </c>
      <c r="O9" s="149" t="e">
        <f t="shared" si="5"/>
        <v>#DIV/0!</v>
      </c>
      <c r="Q9" s="149" t="e">
        <f t="shared" si="6"/>
        <v>#DIV/0!</v>
      </c>
      <c r="R9" s="149" t="e">
        <f t="shared" si="7"/>
        <v>#DIV/0!</v>
      </c>
      <c r="S9" s="149" t="e">
        <f t="shared" si="8"/>
        <v>#DIV/0!</v>
      </c>
      <c r="W9" s="149" t="e">
        <f t="shared" si="9"/>
        <v>#DIV/0!</v>
      </c>
      <c r="Y9" s="149" t="e">
        <f t="shared" si="10"/>
        <v>#DIV/0!</v>
      </c>
      <c r="AA9" s="149" t="e">
        <f t="shared" si="11"/>
        <v>#DIV/0!</v>
      </c>
    </row>
    <row r="10" spans="1:27" s="149" customFormat="1" ht="39" customHeight="1">
      <c r="A10" s="214"/>
      <c r="B10" s="150" t="s">
        <v>13</v>
      </c>
      <c r="E10" s="149" t="e">
        <f t="shared" si="0"/>
        <v>#DIV/0!</v>
      </c>
      <c r="F10" s="149">
        <v>0</v>
      </c>
      <c r="G10" s="149" t="e">
        <f t="shared" si="1"/>
        <v>#DIV/0!</v>
      </c>
      <c r="I10" s="149" t="e">
        <f t="shared" si="2"/>
        <v>#DIV/0!</v>
      </c>
      <c r="K10" s="149" t="e">
        <f t="shared" si="3"/>
        <v>#DIV/0!</v>
      </c>
      <c r="M10" s="149" t="e">
        <f t="shared" si="4"/>
        <v>#DIV/0!</v>
      </c>
      <c r="N10" s="149">
        <v>0</v>
      </c>
      <c r="O10" s="149" t="e">
        <f t="shared" si="5"/>
        <v>#DIV/0!</v>
      </c>
      <c r="Q10" s="149" t="e">
        <f t="shared" si="6"/>
        <v>#DIV/0!</v>
      </c>
      <c r="R10" s="149" t="e">
        <f t="shared" si="7"/>
        <v>#DIV/0!</v>
      </c>
      <c r="S10" s="149" t="e">
        <f t="shared" si="8"/>
        <v>#DIV/0!</v>
      </c>
      <c r="V10" s="149">
        <v>0</v>
      </c>
      <c r="W10" s="149" t="e">
        <f t="shared" si="9"/>
        <v>#DIV/0!</v>
      </c>
      <c r="Y10" s="149" t="e">
        <f t="shared" si="10"/>
        <v>#DIV/0!</v>
      </c>
      <c r="AA10" s="149" t="e">
        <f t="shared" si="11"/>
        <v>#DIV/0!</v>
      </c>
    </row>
    <row r="11" spans="1:27" s="149" customFormat="1" ht="39" customHeight="1">
      <c r="A11" s="214"/>
      <c r="B11" s="150" t="s">
        <v>14</v>
      </c>
      <c r="E11" s="149" t="e">
        <f t="shared" si="0"/>
        <v>#DIV/0!</v>
      </c>
      <c r="F11" s="149">
        <v>0</v>
      </c>
      <c r="G11" s="149" t="e">
        <f t="shared" si="1"/>
        <v>#DIV/0!</v>
      </c>
      <c r="I11" s="149" t="e">
        <f t="shared" si="2"/>
        <v>#DIV/0!</v>
      </c>
      <c r="K11" s="149" t="e">
        <f t="shared" si="3"/>
        <v>#DIV/0!</v>
      </c>
      <c r="M11" s="149" t="e">
        <f t="shared" si="4"/>
        <v>#DIV/0!</v>
      </c>
      <c r="N11" s="149">
        <v>0</v>
      </c>
      <c r="O11" s="149" t="e">
        <f t="shared" si="5"/>
        <v>#DIV/0!</v>
      </c>
      <c r="Q11" s="149" t="e">
        <f t="shared" si="6"/>
        <v>#DIV/0!</v>
      </c>
      <c r="R11" s="149" t="e">
        <f t="shared" si="7"/>
        <v>#DIV/0!</v>
      </c>
      <c r="S11" s="149" t="e">
        <f t="shared" si="8"/>
        <v>#DIV/0!</v>
      </c>
      <c r="V11" s="149">
        <v>0</v>
      </c>
      <c r="W11" s="149" t="e">
        <f t="shared" si="9"/>
        <v>#DIV/0!</v>
      </c>
      <c r="Y11" s="149" t="e">
        <f t="shared" si="10"/>
        <v>#DIV/0!</v>
      </c>
      <c r="AA11" s="149" t="e">
        <f t="shared" si="11"/>
        <v>#DIV/0!</v>
      </c>
    </row>
    <row r="12" spans="1:27" s="149" customFormat="1" ht="39" customHeight="1">
      <c r="A12" s="214"/>
      <c r="B12" s="114" t="s">
        <v>10</v>
      </c>
      <c r="C12" s="149">
        <f>SUM(C4:C11)</f>
        <v>0</v>
      </c>
      <c r="D12" s="149">
        <f>SUM(D4:D11)</f>
        <v>0</v>
      </c>
      <c r="E12" s="149" t="e">
        <f t="shared" si="0"/>
        <v>#DIV/0!</v>
      </c>
      <c r="F12" s="149">
        <f>SUM(F4:F11)</f>
        <v>0</v>
      </c>
      <c r="G12" s="149" t="e">
        <f t="shared" si="1"/>
        <v>#DIV/0!</v>
      </c>
      <c r="H12" s="149">
        <f>SUM(H4:H11)</f>
        <v>0</v>
      </c>
      <c r="I12" s="149" t="e">
        <f t="shared" si="2"/>
        <v>#DIV/0!</v>
      </c>
      <c r="J12" s="149">
        <f>SUM(J4:J11)</f>
        <v>0</v>
      </c>
      <c r="K12" s="149" t="e">
        <f t="shared" si="3"/>
        <v>#DIV/0!</v>
      </c>
      <c r="L12" s="149">
        <f>SUM(L4:L11)</f>
        <v>0</v>
      </c>
      <c r="M12" s="149" t="e">
        <f t="shared" si="4"/>
        <v>#DIV/0!</v>
      </c>
      <c r="N12" s="149" t="s">
        <v>7</v>
      </c>
      <c r="O12" s="149" t="s">
        <v>7</v>
      </c>
      <c r="P12" s="149" t="s">
        <v>7</v>
      </c>
      <c r="Q12" s="149" t="s">
        <v>7</v>
      </c>
      <c r="R12" s="149" t="e">
        <f t="shared" si="7"/>
        <v>#DIV/0!</v>
      </c>
      <c r="S12" s="149" t="e">
        <f t="shared" si="8"/>
        <v>#DIV/0!</v>
      </c>
      <c r="V12" s="149" t="s">
        <v>8</v>
      </c>
      <c r="W12" s="149" t="s">
        <v>7</v>
      </c>
      <c r="X12" s="149" t="s">
        <v>7</v>
      </c>
      <c r="Y12" s="149" t="s">
        <v>7</v>
      </c>
      <c r="Z12" s="149" t="s">
        <v>7</v>
      </c>
      <c r="AA12" s="149" t="s">
        <v>7</v>
      </c>
    </row>
    <row r="13" spans="1:2" s="149" customFormat="1" ht="39" customHeight="1">
      <c r="A13" s="214"/>
      <c r="B13" s="114" t="s">
        <v>9</v>
      </c>
    </row>
    <row r="14" spans="1:2" s="149" customFormat="1" ht="29.25" customHeight="1">
      <c r="A14" s="215"/>
      <c r="B14" s="114" t="s">
        <v>2</v>
      </c>
    </row>
    <row r="15" spans="1:27" s="56" customFormat="1" ht="18.75" customHeight="1">
      <c r="A15" s="244" t="s">
        <v>153</v>
      </c>
      <c r="B15" s="55" t="s">
        <v>11</v>
      </c>
      <c r="C15" s="89">
        <v>74</v>
      </c>
      <c r="D15" s="89">
        <v>72</v>
      </c>
      <c r="E15" s="74">
        <v>0.973</v>
      </c>
      <c r="F15" s="89">
        <v>3</v>
      </c>
      <c r="G15" s="19">
        <v>0.0417</v>
      </c>
      <c r="H15" s="89">
        <v>30</v>
      </c>
      <c r="I15" s="74">
        <v>0.4167</v>
      </c>
      <c r="J15" s="89">
        <v>25</v>
      </c>
      <c r="K15" s="74">
        <v>0.3472</v>
      </c>
      <c r="L15" s="89">
        <v>14</v>
      </c>
      <c r="M15" s="74">
        <v>0.1944</v>
      </c>
      <c r="N15" s="89">
        <v>1</v>
      </c>
      <c r="O15" s="74">
        <v>0.0139</v>
      </c>
      <c r="P15" s="89">
        <v>6</v>
      </c>
      <c r="Q15" s="20">
        <v>0.0833</v>
      </c>
      <c r="R15" s="74">
        <v>0.9324</v>
      </c>
      <c r="S15" s="74">
        <v>0.5417</v>
      </c>
      <c r="T15" s="89">
        <v>11.6</v>
      </c>
      <c r="U15" s="89">
        <v>3.69</v>
      </c>
      <c r="V15" s="89">
        <v>19</v>
      </c>
      <c r="W15" s="19">
        <v>0.2639</v>
      </c>
      <c r="X15" s="89">
        <v>46</v>
      </c>
      <c r="Y15" s="74">
        <v>0.6806</v>
      </c>
      <c r="Z15" s="89">
        <v>4</v>
      </c>
      <c r="AA15" s="74">
        <v>0.0556</v>
      </c>
    </row>
    <row r="16" spans="1:27" s="56" customFormat="1" ht="18.75" customHeight="1">
      <c r="A16" s="214"/>
      <c r="B16" s="55" t="s">
        <v>18</v>
      </c>
      <c r="C16" s="73">
        <v>52</v>
      </c>
      <c r="D16" s="73">
        <v>48</v>
      </c>
      <c r="E16" s="74">
        <f>D16/C16</f>
        <v>0.9230769230769231</v>
      </c>
      <c r="F16" s="73">
        <v>0</v>
      </c>
      <c r="G16" s="73">
        <v>0</v>
      </c>
      <c r="H16" s="73">
        <v>33</v>
      </c>
      <c r="I16" s="74">
        <f>H16/D16</f>
        <v>0.6875</v>
      </c>
      <c r="J16" s="73">
        <v>12</v>
      </c>
      <c r="K16" s="74">
        <f>J16/D16</f>
        <v>0.25</v>
      </c>
      <c r="L16" s="73">
        <v>3</v>
      </c>
      <c r="M16" s="74">
        <f>L16/D16</f>
        <v>0.0625</v>
      </c>
      <c r="N16" s="73">
        <v>11</v>
      </c>
      <c r="O16" s="19">
        <f>N16/D16</f>
        <v>0.22916666666666666</v>
      </c>
      <c r="P16" s="73">
        <v>2</v>
      </c>
      <c r="Q16" s="74">
        <f>P16/D16</f>
        <v>0.041666666666666664</v>
      </c>
      <c r="R16" s="74">
        <f>I16+K16+M16</f>
        <v>1</v>
      </c>
      <c r="S16" s="19">
        <f>K16+M16</f>
        <v>0.3125</v>
      </c>
      <c r="T16" s="1">
        <v>9.94</v>
      </c>
      <c r="U16" s="1">
        <v>3.4</v>
      </c>
      <c r="V16" s="73">
        <v>1</v>
      </c>
      <c r="W16" s="74">
        <f>V16/D16</f>
        <v>0.020833333333333332</v>
      </c>
      <c r="X16" s="73">
        <v>47</v>
      </c>
      <c r="Y16" s="20">
        <f>X16/D16</f>
        <v>0.9791666666666666</v>
      </c>
      <c r="Z16" s="73">
        <v>0</v>
      </c>
      <c r="AA16" s="74">
        <f>Z16/D16</f>
        <v>0</v>
      </c>
    </row>
    <row r="17" spans="1:27" s="56" customFormat="1" ht="18.75" customHeight="1">
      <c r="A17" s="214"/>
      <c r="B17" s="55" t="s">
        <v>84</v>
      </c>
      <c r="C17" s="89">
        <v>119</v>
      </c>
      <c r="D17" s="89">
        <v>98</v>
      </c>
      <c r="E17" s="74">
        <v>0.824</v>
      </c>
      <c r="F17" s="89">
        <v>1</v>
      </c>
      <c r="G17" s="74">
        <v>0.0102</v>
      </c>
      <c r="H17" s="74">
        <v>0.45</v>
      </c>
      <c r="I17" s="74">
        <v>0.459</v>
      </c>
      <c r="J17" s="89">
        <v>46</v>
      </c>
      <c r="K17" s="74">
        <v>0.469</v>
      </c>
      <c r="L17" s="89">
        <v>6</v>
      </c>
      <c r="M17" s="74">
        <v>0.061</v>
      </c>
      <c r="N17" s="89">
        <v>26</v>
      </c>
      <c r="O17" s="19">
        <v>0.265</v>
      </c>
      <c r="P17" s="89">
        <v>1</v>
      </c>
      <c r="Q17" s="74">
        <v>0.0102</v>
      </c>
      <c r="R17" s="74">
        <v>0.9897</v>
      </c>
      <c r="S17" s="74">
        <v>0.5306</v>
      </c>
      <c r="T17" s="89">
        <v>10.15</v>
      </c>
      <c r="U17" s="89">
        <v>3.6</v>
      </c>
      <c r="V17" s="89">
        <v>18</v>
      </c>
      <c r="W17" s="130">
        <v>0.1836</v>
      </c>
      <c r="X17" s="89">
        <v>79</v>
      </c>
      <c r="Y17" s="74">
        <v>0.8061</v>
      </c>
      <c r="Z17" s="89">
        <v>1</v>
      </c>
      <c r="AA17" s="74">
        <v>0.0102</v>
      </c>
    </row>
    <row r="18" spans="1:27" s="56" customFormat="1" ht="18.75" customHeight="1">
      <c r="A18" s="214"/>
      <c r="B18" s="55" t="s">
        <v>17</v>
      </c>
      <c r="C18" s="89">
        <v>70</v>
      </c>
      <c r="D18" s="89">
        <v>67</v>
      </c>
      <c r="E18" s="74">
        <v>0.957</v>
      </c>
      <c r="F18" s="89">
        <v>2</v>
      </c>
      <c r="G18" s="93">
        <v>0.03</v>
      </c>
      <c r="H18" s="89">
        <v>25</v>
      </c>
      <c r="I18" s="74">
        <v>0.373</v>
      </c>
      <c r="J18" s="89">
        <v>29</v>
      </c>
      <c r="K18" s="74">
        <v>0.433</v>
      </c>
      <c r="L18" s="89">
        <v>11</v>
      </c>
      <c r="M18" s="74">
        <v>0.164</v>
      </c>
      <c r="N18" s="89">
        <v>3</v>
      </c>
      <c r="O18" s="74">
        <v>0.045</v>
      </c>
      <c r="P18" s="89">
        <v>4</v>
      </c>
      <c r="Q18" s="93">
        <v>0.06</v>
      </c>
      <c r="R18" s="93">
        <v>0.97</v>
      </c>
      <c r="S18" s="74">
        <v>0.597</v>
      </c>
      <c r="T18" s="89">
        <v>11.3</v>
      </c>
      <c r="U18" s="89">
        <v>3.7</v>
      </c>
      <c r="V18" s="89">
        <v>12</v>
      </c>
      <c r="W18" s="74">
        <v>0.179</v>
      </c>
      <c r="X18" s="89">
        <v>46</v>
      </c>
      <c r="Y18" s="74">
        <v>0.687</v>
      </c>
      <c r="Z18" s="89">
        <v>9</v>
      </c>
      <c r="AA18" s="74">
        <v>0.134</v>
      </c>
    </row>
    <row r="19" spans="1:27" s="56" customFormat="1" ht="18.75" customHeight="1">
      <c r="A19" s="214"/>
      <c r="B19" s="55" t="s">
        <v>15</v>
      </c>
      <c r="C19" s="107">
        <v>11</v>
      </c>
      <c r="D19" s="107">
        <v>10</v>
      </c>
      <c r="E19" s="107">
        <v>90.9</v>
      </c>
      <c r="F19" s="107">
        <v>0</v>
      </c>
      <c r="G19" s="107">
        <v>0</v>
      </c>
      <c r="H19" s="107">
        <v>3</v>
      </c>
      <c r="I19" s="107">
        <v>50</v>
      </c>
      <c r="J19" s="107">
        <v>3</v>
      </c>
      <c r="K19" s="107">
        <v>30</v>
      </c>
      <c r="L19" s="107">
        <v>2</v>
      </c>
      <c r="M19" s="107">
        <v>20</v>
      </c>
      <c r="N19" s="107">
        <v>0</v>
      </c>
      <c r="O19" s="107">
        <v>0</v>
      </c>
      <c r="P19" s="107">
        <v>2</v>
      </c>
      <c r="Q19" s="107">
        <v>20</v>
      </c>
      <c r="R19" s="107">
        <v>100</v>
      </c>
      <c r="S19" s="107">
        <v>50</v>
      </c>
      <c r="T19" s="107">
        <v>12.1</v>
      </c>
      <c r="U19" s="107">
        <v>3.7</v>
      </c>
      <c r="V19" s="107">
        <v>2</v>
      </c>
      <c r="W19" s="107">
        <v>20</v>
      </c>
      <c r="X19" s="107">
        <v>7</v>
      </c>
      <c r="Y19" s="107">
        <v>70</v>
      </c>
      <c r="Z19" s="107">
        <v>1</v>
      </c>
      <c r="AA19" s="107">
        <v>10</v>
      </c>
    </row>
    <row r="20" spans="1:27" s="56" customFormat="1" ht="18.75" customHeight="1">
      <c r="A20" s="214"/>
      <c r="B20" s="55" t="s">
        <v>110</v>
      </c>
      <c r="C20" s="92">
        <v>10</v>
      </c>
      <c r="D20" s="92">
        <v>9</v>
      </c>
      <c r="E20" s="93">
        <v>0.9</v>
      </c>
      <c r="F20" s="92">
        <v>0</v>
      </c>
      <c r="G20" s="92">
        <v>0</v>
      </c>
      <c r="H20" s="92">
        <v>4</v>
      </c>
      <c r="I20" s="92">
        <v>44.4</v>
      </c>
      <c r="J20" s="92">
        <v>5</v>
      </c>
      <c r="K20" s="92">
        <v>55.6</v>
      </c>
      <c r="L20" s="92">
        <v>0</v>
      </c>
      <c r="M20" s="92">
        <v>0</v>
      </c>
      <c r="N20" s="92">
        <v>1</v>
      </c>
      <c r="O20" s="93">
        <v>0.11</v>
      </c>
      <c r="P20" s="92">
        <v>0</v>
      </c>
      <c r="Q20" s="92">
        <v>0</v>
      </c>
      <c r="R20" s="93">
        <v>1</v>
      </c>
      <c r="S20" s="74">
        <v>0.556</v>
      </c>
      <c r="T20" s="92">
        <v>10.8</v>
      </c>
      <c r="U20" s="92">
        <v>3.6</v>
      </c>
      <c r="V20" s="92">
        <v>0</v>
      </c>
      <c r="W20" s="92">
        <v>0</v>
      </c>
      <c r="X20" s="92">
        <v>9</v>
      </c>
      <c r="Y20" s="93">
        <v>1</v>
      </c>
      <c r="Z20" s="92">
        <v>0</v>
      </c>
      <c r="AA20" s="92">
        <v>0</v>
      </c>
    </row>
    <row r="21" spans="1:27" s="56" customFormat="1" ht="18.75" customHeight="1">
      <c r="A21" s="214"/>
      <c r="B21" s="55" t="s">
        <v>13</v>
      </c>
      <c r="C21" s="128">
        <v>8</v>
      </c>
      <c r="D21" s="128">
        <v>7</v>
      </c>
      <c r="E21" s="74">
        <v>0.875</v>
      </c>
      <c r="F21" s="128">
        <v>0</v>
      </c>
      <c r="G21" s="128">
        <v>0</v>
      </c>
      <c r="H21" s="128">
        <v>2</v>
      </c>
      <c r="I21" s="74">
        <v>0.286</v>
      </c>
      <c r="J21" s="128">
        <v>4</v>
      </c>
      <c r="K21" s="74">
        <v>0.571</v>
      </c>
      <c r="L21" s="128">
        <v>1</v>
      </c>
      <c r="M21" s="74">
        <v>0.142</v>
      </c>
      <c r="N21" s="128">
        <v>0</v>
      </c>
      <c r="O21" s="128">
        <v>0</v>
      </c>
      <c r="P21" s="128">
        <v>0</v>
      </c>
      <c r="Q21" s="128">
        <v>0</v>
      </c>
      <c r="R21" s="93">
        <v>1</v>
      </c>
      <c r="S21" s="74">
        <v>0.714</v>
      </c>
      <c r="T21" s="127">
        <v>13.3</v>
      </c>
      <c r="U21" s="128">
        <v>3.9</v>
      </c>
      <c r="V21" s="128">
        <v>0</v>
      </c>
      <c r="W21" s="128">
        <v>0</v>
      </c>
      <c r="X21" s="128">
        <v>6</v>
      </c>
      <c r="Y21" s="93">
        <v>0.86</v>
      </c>
      <c r="Z21" s="128">
        <v>1</v>
      </c>
      <c r="AA21" s="74">
        <v>0.142</v>
      </c>
    </row>
    <row r="22" spans="1:27" s="56" customFormat="1" ht="18.75" customHeight="1">
      <c r="A22" s="214"/>
      <c r="B22" s="55" t="s">
        <v>14</v>
      </c>
      <c r="C22" s="89">
        <v>2</v>
      </c>
      <c r="D22" s="89">
        <v>2</v>
      </c>
      <c r="E22" s="93">
        <v>1</v>
      </c>
      <c r="F22" s="89">
        <v>0</v>
      </c>
      <c r="G22" s="93">
        <v>0</v>
      </c>
      <c r="H22" s="89">
        <v>0</v>
      </c>
      <c r="I22" s="93">
        <v>0</v>
      </c>
      <c r="J22" s="89">
        <v>2</v>
      </c>
      <c r="K22" s="93">
        <v>1</v>
      </c>
      <c r="L22" s="89">
        <v>0</v>
      </c>
      <c r="M22" s="93">
        <v>0</v>
      </c>
      <c r="N22" s="89">
        <v>0</v>
      </c>
      <c r="O22" s="93">
        <v>0</v>
      </c>
      <c r="P22" s="89">
        <v>0</v>
      </c>
      <c r="Q22" s="93">
        <v>0</v>
      </c>
      <c r="R22" s="93">
        <v>1</v>
      </c>
      <c r="S22" s="93">
        <v>1</v>
      </c>
      <c r="T22" s="89">
        <v>12.5</v>
      </c>
      <c r="U22" s="89">
        <v>4</v>
      </c>
      <c r="V22" s="89">
        <v>0</v>
      </c>
      <c r="W22" s="93">
        <v>0</v>
      </c>
      <c r="X22" s="89">
        <v>0</v>
      </c>
      <c r="Y22" s="93">
        <v>0</v>
      </c>
      <c r="Z22" s="89">
        <v>2</v>
      </c>
      <c r="AA22" s="93">
        <v>1</v>
      </c>
    </row>
    <row r="23" spans="1:27" s="115" customFormat="1" ht="18.75" customHeight="1">
      <c r="A23" s="214"/>
      <c r="B23" s="114" t="s">
        <v>10</v>
      </c>
      <c r="D23" s="115">
        <v>313</v>
      </c>
      <c r="G23" s="116">
        <v>1.9</v>
      </c>
      <c r="I23" s="115">
        <v>46</v>
      </c>
      <c r="K23" s="115">
        <v>40.3</v>
      </c>
      <c r="M23" s="120">
        <v>11.8</v>
      </c>
      <c r="N23" s="115">
        <f>SUM(N15:N22)</f>
        <v>42</v>
      </c>
      <c r="O23" s="117">
        <f>N23/D23</f>
        <v>0.134185303514377</v>
      </c>
      <c r="P23" s="115">
        <f>SUM(P15:P22)</f>
        <v>15</v>
      </c>
      <c r="Q23" s="117">
        <f>P23/D23</f>
        <v>0.04792332268370607</v>
      </c>
      <c r="R23" s="122">
        <f>I23+K23+M23</f>
        <v>98.1</v>
      </c>
      <c r="S23" s="123">
        <f>K23+M23</f>
        <v>52.099999999999994</v>
      </c>
      <c r="T23" s="115">
        <f>SUM(AVERAGE(T15:T22))</f>
        <v>11.46125</v>
      </c>
      <c r="U23" s="115">
        <f>AVERAGE(U15:U22)</f>
        <v>3.69875</v>
      </c>
      <c r="W23" s="118">
        <v>0.16</v>
      </c>
      <c r="Y23" s="118">
        <v>0.78</v>
      </c>
      <c r="AA23" s="118">
        <v>0.06</v>
      </c>
    </row>
    <row r="24" spans="1:19" s="115" customFormat="1" ht="18.75" customHeight="1">
      <c r="A24" s="214"/>
      <c r="B24" s="114" t="s">
        <v>9</v>
      </c>
      <c r="D24" s="115">
        <v>12928</v>
      </c>
      <c r="G24" s="115">
        <v>4.1</v>
      </c>
      <c r="I24" s="115">
        <v>38</v>
      </c>
      <c r="K24" s="115">
        <v>42.6</v>
      </c>
      <c r="M24" s="115">
        <v>15.3</v>
      </c>
      <c r="R24" s="121">
        <f>I24+K24+M24</f>
        <v>95.89999999999999</v>
      </c>
      <c r="S24" s="121">
        <f>K24+M24</f>
        <v>57.900000000000006</v>
      </c>
    </row>
    <row r="25" spans="1:19" s="115" customFormat="1" ht="18.75" customHeight="1">
      <c r="A25" s="215"/>
      <c r="B25" s="114" t="s">
        <v>2</v>
      </c>
      <c r="D25" s="115">
        <v>1227567</v>
      </c>
      <c r="G25" s="115">
        <v>8.3</v>
      </c>
      <c r="I25" s="115">
        <v>37.5</v>
      </c>
      <c r="K25" s="115">
        <v>38</v>
      </c>
      <c r="M25" s="115">
        <v>16.3</v>
      </c>
      <c r="R25" s="121">
        <f>I25+K25+M25</f>
        <v>91.8</v>
      </c>
      <c r="S25" s="121">
        <f>K25+M25</f>
        <v>54.3</v>
      </c>
    </row>
    <row r="26" spans="1:27" ht="15.75" customHeight="1">
      <c r="A26" s="230" t="s">
        <v>27</v>
      </c>
      <c r="B26" s="14" t="s">
        <v>11</v>
      </c>
      <c r="C26" s="14">
        <v>58</v>
      </c>
      <c r="D26" s="14">
        <v>51</v>
      </c>
      <c r="E26" s="13">
        <f aca="true" t="shared" si="12" ref="E26:E33">D26/C26</f>
        <v>0.8793103448275862</v>
      </c>
      <c r="F26" s="14">
        <v>0</v>
      </c>
      <c r="G26" s="13">
        <f>F26/D26</f>
        <v>0</v>
      </c>
      <c r="H26" s="14">
        <v>11</v>
      </c>
      <c r="I26" s="13">
        <f aca="true" t="shared" si="13" ref="I26:I33">H26/D26</f>
        <v>0.21568627450980393</v>
      </c>
      <c r="J26" s="14">
        <v>16</v>
      </c>
      <c r="K26" s="13">
        <f aca="true" t="shared" si="14" ref="K26:K33">J26/D26</f>
        <v>0.3137254901960784</v>
      </c>
      <c r="L26" s="14">
        <v>24</v>
      </c>
      <c r="M26" s="20">
        <f aca="true" t="shared" si="15" ref="M26:M34">L26/D26</f>
        <v>0.47058823529411764</v>
      </c>
      <c r="N26" s="14">
        <v>2</v>
      </c>
      <c r="O26" s="13">
        <f aca="true" t="shared" si="16" ref="O26:O34">N26/D26</f>
        <v>0.0392156862745098</v>
      </c>
      <c r="P26" s="14">
        <v>9</v>
      </c>
      <c r="Q26" s="20">
        <f aca="true" t="shared" si="17" ref="Q26:Q34">P26/D26</f>
        <v>0.17647058823529413</v>
      </c>
      <c r="R26" s="20">
        <f>I26+K26+M26</f>
        <v>1</v>
      </c>
      <c r="S26" s="20">
        <f>K26+M26</f>
        <v>0.7843137254901961</v>
      </c>
      <c r="T26" s="40">
        <v>13.98</v>
      </c>
      <c r="U26" s="40">
        <v>4.21</v>
      </c>
      <c r="V26" s="14">
        <v>7</v>
      </c>
      <c r="W26" s="13">
        <f>V26/D26</f>
        <v>0.13725490196078433</v>
      </c>
      <c r="X26" s="14">
        <v>34</v>
      </c>
      <c r="Y26" s="13">
        <f>X26/D26</f>
        <v>0.6666666666666666</v>
      </c>
      <c r="Z26" s="14">
        <v>10</v>
      </c>
      <c r="AA26" s="13">
        <f>Z26/D26</f>
        <v>0.19607843137254902</v>
      </c>
    </row>
    <row r="27" spans="1:27" ht="15" customHeight="1">
      <c r="A27" s="214"/>
      <c r="B27" s="14" t="s">
        <v>18</v>
      </c>
      <c r="C27" s="14">
        <v>57</v>
      </c>
      <c r="D27" s="14">
        <v>52</v>
      </c>
      <c r="E27" s="13">
        <f t="shared" si="12"/>
        <v>0.9122807017543859</v>
      </c>
      <c r="F27" s="14">
        <v>0</v>
      </c>
      <c r="G27" s="13">
        <f>F27/D27</f>
        <v>0</v>
      </c>
      <c r="H27" s="14">
        <v>27</v>
      </c>
      <c r="I27" s="13">
        <f t="shared" si="13"/>
        <v>0.5192307692307693</v>
      </c>
      <c r="J27" s="14">
        <v>17</v>
      </c>
      <c r="K27" s="13">
        <f t="shared" si="14"/>
        <v>0.3269230769230769</v>
      </c>
      <c r="L27" s="14">
        <v>8</v>
      </c>
      <c r="M27" s="13">
        <f t="shared" si="15"/>
        <v>0.15384615384615385</v>
      </c>
      <c r="N27" s="14">
        <v>15</v>
      </c>
      <c r="O27" s="13">
        <f t="shared" si="16"/>
        <v>0.28846153846153844</v>
      </c>
      <c r="P27" s="14">
        <v>1</v>
      </c>
      <c r="Q27" s="13">
        <f t="shared" si="17"/>
        <v>0.019230769230769232</v>
      </c>
      <c r="R27" s="20">
        <f aca="true" t="shared" si="18" ref="R27:R40">I27+K27+M27</f>
        <v>1</v>
      </c>
      <c r="S27" s="13">
        <f aca="true" t="shared" si="19" ref="S27:S34">K27+M27</f>
        <v>0.4807692307692308</v>
      </c>
      <c r="T27" s="14">
        <v>10.4</v>
      </c>
      <c r="U27" s="14">
        <v>3.6</v>
      </c>
      <c r="V27" s="14">
        <v>3</v>
      </c>
      <c r="W27" s="13">
        <f aca="true" t="shared" si="20" ref="W27:W34">V27/D27</f>
        <v>0.057692307692307696</v>
      </c>
      <c r="X27" s="14">
        <v>48</v>
      </c>
      <c r="Y27" s="20">
        <f>X27/D27</f>
        <v>0.9230769230769231</v>
      </c>
      <c r="Z27" s="14">
        <v>1</v>
      </c>
      <c r="AA27" s="13">
        <f>Z27/D27</f>
        <v>0.019230769230769232</v>
      </c>
    </row>
    <row r="28" spans="1:27" ht="16.5" customHeight="1">
      <c r="A28" s="214"/>
      <c r="B28" s="14" t="s">
        <v>84</v>
      </c>
      <c r="C28" s="14">
        <v>116</v>
      </c>
      <c r="D28" s="14">
        <v>96</v>
      </c>
      <c r="E28" s="13">
        <f t="shared" si="12"/>
        <v>0.8275862068965517</v>
      </c>
      <c r="F28" s="14">
        <v>17</v>
      </c>
      <c r="G28" s="19">
        <f>F28/D28</f>
        <v>0.17708333333333334</v>
      </c>
      <c r="H28" s="14">
        <v>60</v>
      </c>
      <c r="I28" s="13">
        <f t="shared" si="13"/>
        <v>0.625</v>
      </c>
      <c r="J28" s="14">
        <v>19</v>
      </c>
      <c r="K28" s="13">
        <f t="shared" si="14"/>
        <v>0.19791666666666666</v>
      </c>
      <c r="L28" s="14">
        <v>0</v>
      </c>
      <c r="M28" s="19">
        <f t="shared" si="15"/>
        <v>0</v>
      </c>
      <c r="N28" s="14">
        <v>23</v>
      </c>
      <c r="O28" s="13">
        <f t="shared" si="16"/>
        <v>0.23958333333333334</v>
      </c>
      <c r="P28" s="14">
        <v>0</v>
      </c>
      <c r="Q28" s="13">
        <f t="shared" si="17"/>
        <v>0</v>
      </c>
      <c r="R28" s="19">
        <f t="shared" si="18"/>
        <v>0.8229166666666666</v>
      </c>
      <c r="S28" s="19">
        <f t="shared" si="19"/>
        <v>0.19791666666666666</v>
      </c>
      <c r="T28" s="1">
        <v>7.5</v>
      </c>
      <c r="U28" s="1">
        <v>3.02</v>
      </c>
      <c r="V28" s="14">
        <v>57</v>
      </c>
      <c r="W28" s="19">
        <f t="shared" si="20"/>
        <v>0.59375</v>
      </c>
      <c r="X28" s="14">
        <v>34</v>
      </c>
      <c r="Y28" s="19">
        <f aca="true" t="shared" si="21" ref="Y28:Y34">X28/D28</f>
        <v>0.3541666666666667</v>
      </c>
      <c r="Z28" s="14">
        <v>5</v>
      </c>
      <c r="AA28" s="13">
        <f>Z28/D28</f>
        <v>0.052083333333333336</v>
      </c>
    </row>
    <row r="29" spans="1:27" ht="16.5" customHeight="1">
      <c r="A29" s="214"/>
      <c r="B29" s="14" t="s">
        <v>17</v>
      </c>
      <c r="C29" s="14">
        <v>73</v>
      </c>
      <c r="D29" s="14">
        <v>29</v>
      </c>
      <c r="E29" s="13">
        <f t="shared" si="12"/>
        <v>0.3972602739726027</v>
      </c>
      <c r="F29" s="14">
        <v>5</v>
      </c>
      <c r="G29" s="19">
        <v>0.172</v>
      </c>
      <c r="H29" s="14">
        <v>12</v>
      </c>
      <c r="I29" s="13">
        <f t="shared" si="13"/>
        <v>0.41379310344827586</v>
      </c>
      <c r="J29" s="14">
        <v>8</v>
      </c>
      <c r="K29" s="13">
        <f t="shared" si="14"/>
        <v>0.27586206896551724</v>
      </c>
      <c r="L29" s="14">
        <v>4</v>
      </c>
      <c r="M29" s="13">
        <f t="shared" si="15"/>
        <v>0.13793103448275862</v>
      </c>
      <c r="N29" s="53">
        <v>10</v>
      </c>
      <c r="O29" s="19">
        <f>N29/D29</f>
        <v>0.3448275862068966</v>
      </c>
      <c r="P29" s="14">
        <v>1</v>
      </c>
      <c r="Q29" s="13">
        <f t="shared" si="17"/>
        <v>0.034482758620689655</v>
      </c>
      <c r="R29" s="13">
        <f t="shared" si="18"/>
        <v>0.8275862068965518</v>
      </c>
      <c r="S29" s="13">
        <f t="shared" si="19"/>
        <v>0.41379310344827586</v>
      </c>
      <c r="T29" s="17">
        <v>9.72</v>
      </c>
      <c r="U29" s="14">
        <v>3.38</v>
      </c>
      <c r="V29" s="14">
        <v>8</v>
      </c>
      <c r="W29" s="13">
        <f t="shared" si="20"/>
        <v>0.27586206896551724</v>
      </c>
      <c r="X29" s="14">
        <v>15</v>
      </c>
      <c r="Y29" s="13">
        <f t="shared" si="21"/>
        <v>0.5172413793103449</v>
      </c>
      <c r="Z29" s="14">
        <v>6</v>
      </c>
      <c r="AA29" s="13">
        <f aca="true" t="shared" si="22" ref="AA29:AA34">Z29/D29</f>
        <v>0.20689655172413793</v>
      </c>
    </row>
    <row r="30" spans="1:28" ht="15">
      <c r="A30" s="214"/>
      <c r="B30" s="14" t="s">
        <v>15</v>
      </c>
      <c r="C30" s="14">
        <v>3</v>
      </c>
      <c r="D30" s="14">
        <v>3</v>
      </c>
      <c r="E30" s="13">
        <f t="shared" si="12"/>
        <v>1</v>
      </c>
      <c r="F30" s="14">
        <v>0</v>
      </c>
      <c r="G30" s="13">
        <f>F30/D30</f>
        <v>0</v>
      </c>
      <c r="H30" s="14">
        <v>2</v>
      </c>
      <c r="I30" s="13">
        <f t="shared" si="13"/>
        <v>0.6666666666666666</v>
      </c>
      <c r="J30" s="14">
        <v>1</v>
      </c>
      <c r="K30" s="13">
        <f t="shared" si="14"/>
        <v>0.3333333333333333</v>
      </c>
      <c r="L30" s="14">
        <v>0</v>
      </c>
      <c r="M30" s="19">
        <f t="shared" si="15"/>
        <v>0</v>
      </c>
      <c r="N30" s="14">
        <v>1</v>
      </c>
      <c r="O30" s="19">
        <f t="shared" si="16"/>
        <v>0.3333333333333333</v>
      </c>
      <c r="P30" s="14">
        <v>0</v>
      </c>
      <c r="Q30" s="13">
        <f t="shared" si="17"/>
        <v>0</v>
      </c>
      <c r="R30" s="20">
        <f t="shared" si="18"/>
        <v>1</v>
      </c>
      <c r="S30" s="13">
        <f t="shared" si="19"/>
        <v>0.3333333333333333</v>
      </c>
      <c r="T30" s="14">
        <v>8.3</v>
      </c>
      <c r="U30" s="14">
        <v>3.3</v>
      </c>
      <c r="V30" s="14">
        <v>0</v>
      </c>
      <c r="W30" s="13">
        <f t="shared" si="20"/>
        <v>0</v>
      </c>
      <c r="X30" s="14">
        <v>3</v>
      </c>
      <c r="Y30" s="20">
        <f t="shared" si="21"/>
        <v>1</v>
      </c>
      <c r="Z30" s="14">
        <v>0</v>
      </c>
      <c r="AA30" s="13">
        <f t="shared" si="22"/>
        <v>0</v>
      </c>
      <c r="AB30" s="14"/>
    </row>
    <row r="31" spans="1:27" ht="15">
      <c r="A31" s="214"/>
      <c r="B31" s="14" t="s">
        <v>110</v>
      </c>
      <c r="C31" s="14">
        <v>17</v>
      </c>
      <c r="D31" s="14">
        <v>17</v>
      </c>
      <c r="E31" s="13">
        <f t="shared" si="12"/>
        <v>1</v>
      </c>
      <c r="F31" s="14">
        <v>0</v>
      </c>
      <c r="G31" s="13">
        <f>F31/D31</f>
        <v>0</v>
      </c>
      <c r="H31" s="14">
        <v>10</v>
      </c>
      <c r="I31" s="13">
        <f t="shared" si="13"/>
        <v>0.5882352941176471</v>
      </c>
      <c r="J31" s="14">
        <v>5</v>
      </c>
      <c r="K31" s="13">
        <f t="shared" si="14"/>
        <v>0.29411764705882354</v>
      </c>
      <c r="L31" s="14">
        <v>2</v>
      </c>
      <c r="M31" s="13">
        <f t="shared" si="15"/>
        <v>0.11764705882352941</v>
      </c>
      <c r="N31" s="14">
        <v>2</v>
      </c>
      <c r="O31" s="13">
        <f t="shared" si="16"/>
        <v>0.11764705882352941</v>
      </c>
      <c r="P31" s="14">
        <v>1</v>
      </c>
      <c r="Q31" s="13">
        <f t="shared" si="17"/>
        <v>0.058823529411764705</v>
      </c>
      <c r="R31" s="20">
        <f t="shared" si="18"/>
        <v>1</v>
      </c>
      <c r="S31" s="13">
        <f t="shared" si="19"/>
        <v>0.4117647058823529</v>
      </c>
      <c r="T31" s="14">
        <v>11</v>
      </c>
      <c r="U31" s="14">
        <v>3.5</v>
      </c>
      <c r="V31" s="14">
        <v>0</v>
      </c>
      <c r="W31" s="13">
        <f t="shared" si="20"/>
        <v>0</v>
      </c>
      <c r="X31" s="14">
        <v>17</v>
      </c>
      <c r="Y31" s="20">
        <f t="shared" si="21"/>
        <v>1</v>
      </c>
      <c r="Z31" s="14">
        <v>0</v>
      </c>
      <c r="AA31" s="13">
        <f t="shared" si="22"/>
        <v>0</v>
      </c>
    </row>
    <row r="32" spans="1:27" ht="15">
      <c r="A32" s="214"/>
      <c r="B32" s="14" t="s">
        <v>13</v>
      </c>
      <c r="C32" s="14">
        <v>8</v>
      </c>
      <c r="D32" s="14">
        <v>6</v>
      </c>
      <c r="E32" s="13">
        <f t="shared" si="12"/>
        <v>0.75</v>
      </c>
      <c r="F32" s="14">
        <v>0</v>
      </c>
      <c r="G32" s="13">
        <f>F32/D32</f>
        <v>0</v>
      </c>
      <c r="H32" s="14">
        <v>3</v>
      </c>
      <c r="I32" s="13">
        <f t="shared" si="13"/>
        <v>0.5</v>
      </c>
      <c r="J32" s="14">
        <v>3</v>
      </c>
      <c r="K32" s="13">
        <f t="shared" si="14"/>
        <v>0.5</v>
      </c>
      <c r="L32" s="14">
        <v>0</v>
      </c>
      <c r="M32" s="19">
        <f t="shared" si="15"/>
        <v>0</v>
      </c>
      <c r="N32" s="14">
        <v>0</v>
      </c>
      <c r="O32" s="13">
        <f t="shared" si="16"/>
        <v>0</v>
      </c>
      <c r="P32" s="14">
        <v>3</v>
      </c>
      <c r="Q32" s="20">
        <f t="shared" si="17"/>
        <v>0.5</v>
      </c>
      <c r="R32" s="20">
        <f t="shared" si="18"/>
        <v>1</v>
      </c>
      <c r="S32" s="13">
        <f t="shared" si="19"/>
        <v>0.5</v>
      </c>
      <c r="T32" s="40">
        <v>14.7</v>
      </c>
      <c r="U32" s="40">
        <v>4.2</v>
      </c>
      <c r="V32" s="14">
        <v>0</v>
      </c>
      <c r="W32" s="13">
        <f t="shared" si="20"/>
        <v>0</v>
      </c>
      <c r="X32" s="14">
        <v>2</v>
      </c>
      <c r="Y32" s="19">
        <f t="shared" si="21"/>
        <v>0.3333333333333333</v>
      </c>
      <c r="Z32" s="14">
        <v>4</v>
      </c>
      <c r="AA32" s="13">
        <f t="shared" si="22"/>
        <v>0.6666666666666666</v>
      </c>
    </row>
    <row r="33" spans="1:27" ht="15">
      <c r="A33" s="214"/>
      <c r="B33" s="14" t="s">
        <v>14</v>
      </c>
      <c r="C33" s="14">
        <v>5</v>
      </c>
      <c r="D33" s="14">
        <v>5</v>
      </c>
      <c r="E33" s="13">
        <f t="shared" si="12"/>
        <v>1</v>
      </c>
      <c r="F33" s="14">
        <v>0</v>
      </c>
      <c r="G33" s="13">
        <f>F33/D33</f>
        <v>0</v>
      </c>
      <c r="H33" s="14">
        <v>0</v>
      </c>
      <c r="I33" s="13">
        <f t="shared" si="13"/>
        <v>0</v>
      </c>
      <c r="J33" s="14">
        <v>3</v>
      </c>
      <c r="K33" s="13">
        <f t="shared" si="14"/>
        <v>0.6</v>
      </c>
      <c r="L33" s="14">
        <v>2</v>
      </c>
      <c r="M33" s="20">
        <f t="shared" si="15"/>
        <v>0.4</v>
      </c>
      <c r="N33" s="14">
        <v>0</v>
      </c>
      <c r="O33" s="13">
        <f t="shared" si="16"/>
        <v>0</v>
      </c>
      <c r="P33" s="14">
        <v>0</v>
      </c>
      <c r="Q33" s="13">
        <f t="shared" si="17"/>
        <v>0</v>
      </c>
      <c r="R33" s="20">
        <f t="shared" si="18"/>
        <v>1</v>
      </c>
      <c r="S33" s="13">
        <f t="shared" si="19"/>
        <v>1</v>
      </c>
      <c r="T33" s="40">
        <v>14.6</v>
      </c>
      <c r="U33" s="40">
        <v>4.4</v>
      </c>
      <c r="V33" s="14">
        <v>0</v>
      </c>
      <c r="W33" s="13">
        <f t="shared" si="20"/>
        <v>0</v>
      </c>
      <c r="X33" s="14">
        <v>0</v>
      </c>
      <c r="Y33" s="13">
        <f t="shared" si="21"/>
        <v>0</v>
      </c>
      <c r="Z33" s="14">
        <v>5</v>
      </c>
      <c r="AA33" s="13">
        <f t="shared" si="22"/>
        <v>1</v>
      </c>
    </row>
    <row r="34" spans="1:28" ht="15">
      <c r="A34" s="214"/>
      <c r="B34" s="14" t="s">
        <v>10</v>
      </c>
      <c r="C34" s="14">
        <f>SUM(C26:C33)</f>
        <v>337</v>
      </c>
      <c r="D34" s="14">
        <f>SUM(D26:D33)</f>
        <v>259</v>
      </c>
      <c r="E34" s="13">
        <f aca="true" t="shared" si="23" ref="E34:E40">D34/C34</f>
        <v>0.7685459940652819</v>
      </c>
      <c r="F34" s="14">
        <f>SUM(F26:F33)</f>
        <v>22</v>
      </c>
      <c r="G34" s="13">
        <f aca="true" t="shared" si="24" ref="G34:G40">F34/D34</f>
        <v>0.08494208494208494</v>
      </c>
      <c r="H34" s="14">
        <f>SUM(H26:H33)</f>
        <v>125</v>
      </c>
      <c r="I34" s="13">
        <f aca="true" t="shared" si="25" ref="I34:I40">H34/D34</f>
        <v>0.4826254826254826</v>
      </c>
      <c r="J34" s="14">
        <f>SUM(J26:J33)</f>
        <v>72</v>
      </c>
      <c r="K34" s="13">
        <f aca="true" t="shared" si="26" ref="K34:K40">J34/D34</f>
        <v>0.277992277992278</v>
      </c>
      <c r="L34" s="14">
        <f>SUM(L26:L33)</f>
        <v>40</v>
      </c>
      <c r="M34" s="13">
        <f t="shared" si="15"/>
        <v>0.15444015444015444</v>
      </c>
      <c r="N34" s="14">
        <f>SUM(N26:N33)</f>
        <v>53</v>
      </c>
      <c r="O34" s="13">
        <f t="shared" si="16"/>
        <v>0.20463320463320464</v>
      </c>
      <c r="P34" s="14">
        <f>SUM(P26:P33)</f>
        <v>15</v>
      </c>
      <c r="Q34" s="13">
        <f t="shared" si="17"/>
        <v>0.05791505791505792</v>
      </c>
      <c r="R34" s="13">
        <f t="shared" si="18"/>
        <v>0.9150579150579151</v>
      </c>
      <c r="S34" s="13">
        <f t="shared" si="19"/>
        <v>0.43243243243243246</v>
      </c>
      <c r="T34" s="14"/>
      <c r="U34" s="14"/>
      <c r="V34" s="14">
        <f>SUM(V26:V33)</f>
        <v>75</v>
      </c>
      <c r="W34" s="13">
        <f t="shared" si="20"/>
        <v>0.28957528957528955</v>
      </c>
      <c r="X34" s="14">
        <f>SUM(X26:X33)</f>
        <v>153</v>
      </c>
      <c r="Y34" s="13">
        <f t="shared" si="21"/>
        <v>0.5907335907335908</v>
      </c>
      <c r="Z34" s="14">
        <f>SUM(Z26:Z33)</f>
        <v>31</v>
      </c>
      <c r="AA34" s="13">
        <f t="shared" si="22"/>
        <v>0.11969111969111969</v>
      </c>
      <c r="AB34" s="14"/>
    </row>
    <row r="35" spans="1:27" ht="15">
      <c r="A35" s="214"/>
      <c r="B35" s="14" t="s">
        <v>9</v>
      </c>
      <c r="C35" s="14"/>
      <c r="D35" s="14">
        <v>9127</v>
      </c>
      <c r="E35" s="13"/>
      <c r="F35" s="14"/>
      <c r="G35" s="13">
        <v>0.085</v>
      </c>
      <c r="H35" s="14"/>
      <c r="I35" s="13">
        <v>0.454</v>
      </c>
      <c r="J35" s="14"/>
      <c r="K35" s="13">
        <v>0.333</v>
      </c>
      <c r="L35" s="14"/>
      <c r="M35" s="13">
        <v>0.127</v>
      </c>
      <c r="N35" s="14" t="s">
        <v>7</v>
      </c>
      <c r="O35" s="14" t="s">
        <v>7</v>
      </c>
      <c r="P35" s="14" t="s">
        <v>7</v>
      </c>
      <c r="Q35" s="14" t="s">
        <v>7</v>
      </c>
      <c r="R35" s="13">
        <f t="shared" si="18"/>
        <v>0.914</v>
      </c>
      <c r="S35" s="13">
        <f aca="true" t="shared" si="27" ref="S35:S40">K35+M35</f>
        <v>0.46</v>
      </c>
      <c r="T35" s="14"/>
      <c r="U35" s="14"/>
      <c r="V35" s="14" t="s">
        <v>8</v>
      </c>
      <c r="W35" s="14" t="s">
        <v>7</v>
      </c>
      <c r="X35" s="14" t="s">
        <v>7</v>
      </c>
      <c r="Y35" s="14" t="s">
        <v>7</v>
      </c>
      <c r="Z35" s="14" t="s">
        <v>7</v>
      </c>
      <c r="AA35" s="14" t="s">
        <v>7</v>
      </c>
    </row>
    <row r="36" spans="1:27" ht="15">
      <c r="A36" s="215"/>
      <c r="B36" s="14" t="s">
        <v>2</v>
      </c>
      <c r="C36" s="14"/>
      <c r="D36" s="14">
        <v>72365</v>
      </c>
      <c r="E36" s="13"/>
      <c r="F36" s="14"/>
      <c r="G36" s="13">
        <v>0.093</v>
      </c>
      <c r="H36" s="14"/>
      <c r="I36" s="13">
        <v>0.407</v>
      </c>
      <c r="J36" s="14"/>
      <c r="K36" s="13">
        <v>0.354</v>
      </c>
      <c r="L36" s="14"/>
      <c r="M36" s="13">
        <v>0.146</v>
      </c>
      <c r="N36" s="14" t="s">
        <v>7</v>
      </c>
      <c r="O36" s="14" t="s">
        <v>7</v>
      </c>
      <c r="P36" s="14" t="s">
        <v>7</v>
      </c>
      <c r="Q36" s="14" t="s">
        <v>7</v>
      </c>
      <c r="R36" s="13">
        <f t="shared" si="18"/>
        <v>0.9069999999999999</v>
      </c>
      <c r="S36" s="13">
        <f t="shared" si="27"/>
        <v>0.5</v>
      </c>
      <c r="T36" s="14"/>
      <c r="U36" s="14"/>
      <c r="V36" s="14" t="s">
        <v>8</v>
      </c>
      <c r="W36" s="14" t="s">
        <v>7</v>
      </c>
      <c r="X36" s="14" t="s">
        <v>7</v>
      </c>
      <c r="Y36" s="14" t="s">
        <v>7</v>
      </c>
      <c r="Z36" s="14" t="s">
        <v>7</v>
      </c>
      <c r="AA36" s="14" t="s">
        <v>7</v>
      </c>
    </row>
    <row r="37" spans="1:27" ht="15" hidden="1">
      <c r="A37" s="249" t="s">
        <v>12</v>
      </c>
      <c r="B37" s="5" t="s">
        <v>44</v>
      </c>
      <c r="C37" s="5"/>
      <c r="D37" s="5"/>
      <c r="E37" s="8" t="e">
        <f t="shared" si="23"/>
        <v>#DIV/0!</v>
      </c>
      <c r="F37" s="5"/>
      <c r="G37" s="8" t="e">
        <f t="shared" si="24"/>
        <v>#DIV/0!</v>
      </c>
      <c r="H37" s="5"/>
      <c r="I37" s="8" t="e">
        <f t="shared" si="25"/>
        <v>#DIV/0!</v>
      </c>
      <c r="J37" s="5"/>
      <c r="K37" s="8" t="e">
        <f t="shared" si="26"/>
        <v>#DIV/0!</v>
      </c>
      <c r="L37" s="5"/>
      <c r="M37" s="8" t="e">
        <f>L37/D37</f>
        <v>#DIV/0!</v>
      </c>
      <c r="N37" s="1" t="s">
        <v>7</v>
      </c>
      <c r="O37" s="1" t="s">
        <v>7</v>
      </c>
      <c r="P37" s="1" t="s">
        <v>7</v>
      </c>
      <c r="Q37" s="1" t="s">
        <v>7</v>
      </c>
      <c r="R37" s="8" t="e">
        <f t="shared" si="18"/>
        <v>#DIV/0!</v>
      </c>
      <c r="S37" s="8" t="e">
        <f t="shared" si="27"/>
        <v>#DIV/0!</v>
      </c>
      <c r="T37" s="5"/>
      <c r="U37" s="5"/>
      <c r="V37" s="1" t="s">
        <v>8</v>
      </c>
      <c r="W37" s="1" t="s">
        <v>7</v>
      </c>
      <c r="X37" s="1" t="s">
        <v>7</v>
      </c>
      <c r="Y37" s="1" t="s">
        <v>7</v>
      </c>
      <c r="Z37" s="1" t="s">
        <v>7</v>
      </c>
      <c r="AA37" s="1" t="s">
        <v>7</v>
      </c>
    </row>
    <row r="38" spans="1:27" ht="15" hidden="1">
      <c r="A38" s="227"/>
      <c r="B38" s="4" t="s">
        <v>10</v>
      </c>
      <c r="E38" s="8" t="e">
        <f t="shared" si="23"/>
        <v>#DIV/0!</v>
      </c>
      <c r="G38" s="8" t="e">
        <f t="shared" si="24"/>
        <v>#DIV/0!</v>
      </c>
      <c r="I38" s="8" t="e">
        <f t="shared" si="25"/>
        <v>#DIV/0!</v>
      </c>
      <c r="K38" s="8" t="e">
        <f t="shared" si="26"/>
        <v>#DIV/0!</v>
      </c>
      <c r="M38" s="8" t="e">
        <f>L38/D38</f>
        <v>#DIV/0!</v>
      </c>
      <c r="N38" s="1" t="s">
        <v>7</v>
      </c>
      <c r="O38" s="1" t="s">
        <v>7</v>
      </c>
      <c r="P38" s="1" t="s">
        <v>7</v>
      </c>
      <c r="Q38" s="1" t="s">
        <v>7</v>
      </c>
      <c r="R38" s="8" t="e">
        <f t="shared" si="18"/>
        <v>#DIV/0!</v>
      </c>
      <c r="S38" s="8" t="e">
        <f t="shared" si="27"/>
        <v>#DIV/0!</v>
      </c>
      <c r="V38" s="1" t="s">
        <v>8</v>
      </c>
      <c r="W38" s="1" t="s">
        <v>7</v>
      </c>
      <c r="X38" s="1" t="s">
        <v>7</v>
      </c>
      <c r="Y38" s="1" t="s">
        <v>7</v>
      </c>
      <c r="Z38" s="1" t="s">
        <v>7</v>
      </c>
      <c r="AA38" s="1" t="s">
        <v>7</v>
      </c>
    </row>
    <row r="39" spans="1:27" ht="15" hidden="1">
      <c r="A39" s="227"/>
      <c r="B39" s="4" t="s">
        <v>9</v>
      </c>
      <c r="E39" s="8" t="e">
        <f t="shared" si="23"/>
        <v>#DIV/0!</v>
      </c>
      <c r="G39" s="8" t="e">
        <f t="shared" si="24"/>
        <v>#DIV/0!</v>
      </c>
      <c r="I39" s="8" t="e">
        <f t="shared" si="25"/>
        <v>#DIV/0!</v>
      </c>
      <c r="K39" s="8" t="e">
        <f t="shared" si="26"/>
        <v>#DIV/0!</v>
      </c>
      <c r="M39" s="8" t="e">
        <f>L39/D39</f>
        <v>#DIV/0!</v>
      </c>
      <c r="N39" s="1" t="s">
        <v>7</v>
      </c>
      <c r="O39" s="1" t="s">
        <v>7</v>
      </c>
      <c r="P39" s="1" t="s">
        <v>7</v>
      </c>
      <c r="Q39" s="1" t="s">
        <v>7</v>
      </c>
      <c r="R39" s="8" t="e">
        <f t="shared" si="18"/>
        <v>#DIV/0!</v>
      </c>
      <c r="S39" s="8" t="e">
        <f t="shared" si="27"/>
        <v>#DIV/0!</v>
      </c>
      <c r="V39" s="1" t="s">
        <v>8</v>
      </c>
      <c r="W39" s="1" t="s">
        <v>7</v>
      </c>
      <c r="X39" s="1" t="s">
        <v>7</v>
      </c>
      <c r="Y39" s="1" t="s">
        <v>7</v>
      </c>
      <c r="Z39" s="1" t="s">
        <v>7</v>
      </c>
      <c r="AA39" s="1" t="s">
        <v>7</v>
      </c>
    </row>
    <row r="40" spans="1:27" ht="15" hidden="1">
      <c r="A40" s="227"/>
      <c r="B40" s="4" t="s">
        <v>2</v>
      </c>
      <c r="E40" s="8" t="e">
        <f t="shared" si="23"/>
        <v>#DIV/0!</v>
      </c>
      <c r="G40" s="8" t="e">
        <f t="shared" si="24"/>
        <v>#DIV/0!</v>
      </c>
      <c r="I40" s="8" t="e">
        <f t="shared" si="25"/>
        <v>#DIV/0!</v>
      </c>
      <c r="K40" s="8" t="e">
        <f t="shared" si="26"/>
        <v>#DIV/0!</v>
      </c>
      <c r="M40" s="8" t="e">
        <f>L40/D40</f>
        <v>#DIV/0!</v>
      </c>
      <c r="N40" s="1" t="s">
        <v>7</v>
      </c>
      <c r="O40" s="1" t="s">
        <v>7</v>
      </c>
      <c r="P40" s="1" t="s">
        <v>7</v>
      </c>
      <c r="Q40" s="1" t="s">
        <v>7</v>
      </c>
      <c r="R40" s="8" t="e">
        <f t="shared" si="18"/>
        <v>#DIV/0!</v>
      </c>
      <c r="S40" s="8" t="e">
        <f t="shared" si="27"/>
        <v>#DIV/0!</v>
      </c>
      <c r="V40" s="1" t="s">
        <v>8</v>
      </c>
      <c r="W40" s="1" t="s">
        <v>7</v>
      </c>
      <c r="X40" s="1" t="s">
        <v>7</v>
      </c>
      <c r="Y40" s="1" t="s">
        <v>7</v>
      </c>
      <c r="Z40" s="1" t="s">
        <v>7</v>
      </c>
      <c r="AA40" s="1" t="s">
        <v>7</v>
      </c>
    </row>
    <row r="41" spans="6:7" ht="15" customHeight="1">
      <c r="F41" s="227"/>
      <c r="G41" s="227"/>
    </row>
    <row r="42" spans="1:16" ht="78" customHeight="1" thickBot="1">
      <c r="A42" s="39" t="s">
        <v>40</v>
      </c>
      <c r="B42" s="225" t="s">
        <v>6</v>
      </c>
      <c r="C42" s="225"/>
      <c r="D42" s="225"/>
      <c r="E42" s="39" t="s">
        <v>5</v>
      </c>
      <c r="F42" s="44" t="s">
        <v>83</v>
      </c>
      <c r="G42" s="39" t="s">
        <v>70</v>
      </c>
      <c r="H42" s="39" t="s">
        <v>109</v>
      </c>
      <c r="I42" s="39" t="s">
        <v>43</v>
      </c>
      <c r="J42" s="39" t="s">
        <v>73</v>
      </c>
      <c r="K42" s="39" t="s">
        <v>74</v>
      </c>
      <c r="L42" s="39" t="s">
        <v>75</v>
      </c>
      <c r="M42" s="39" t="s">
        <v>76</v>
      </c>
      <c r="N42" s="39" t="s">
        <v>4</v>
      </c>
      <c r="O42" s="39" t="s">
        <v>3</v>
      </c>
      <c r="P42" s="39" t="s">
        <v>2</v>
      </c>
    </row>
    <row r="43" spans="1:16" ht="96" customHeight="1" thickBot="1">
      <c r="A43" s="48" t="s">
        <v>92</v>
      </c>
      <c r="B43" s="225" t="s">
        <v>93</v>
      </c>
      <c r="C43" s="225"/>
      <c r="D43" s="225"/>
      <c r="E43" s="41">
        <v>2</v>
      </c>
      <c r="F43" s="184"/>
      <c r="G43" s="185"/>
      <c r="H43" s="186"/>
      <c r="I43" s="187"/>
      <c r="J43" s="188"/>
      <c r="K43" s="136"/>
      <c r="L43" s="189"/>
      <c r="M43" s="190"/>
      <c r="N43" s="111"/>
      <c r="O43" s="41"/>
      <c r="P43" s="191"/>
    </row>
    <row r="44" spans="1:16" ht="46.5" customHeight="1" thickBot="1">
      <c r="A44" s="48" t="s">
        <v>94</v>
      </c>
      <c r="B44" s="225" t="s">
        <v>95</v>
      </c>
      <c r="C44" s="225"/>
      <c r="D44" s="225"/>
      <c r="E44" s="43">
        <v>1</v>
      </c>
      <c r="F44" s="192"/>
      <c r="G44" s="185"/>
      <c r="H44" s="186"/>
      <c r="I44" s="193"/>
      <c r="J44" s="188"/>
      <c r="K44" s="136"/>
      <c r="L44" s="136"/>
      <c r="M44" s="190"/>
      <c r="N44" s="111"/>
      <c r="O44" s="43"/>
      <c r="P44" s="194"/>
    </row>
    <row r="45" spans="1:16" ht="141.75" customHeight="1" thickBot="1">
      <c r="A45" s="48" t="s">
        <v>85</v>
      </c>
      <c r="B45" s="225" t="s">
        <v>96</v>
      </c>
      <c r="C45" s="225"/>
      <c r="D45" s="225"/>
      <c r="E45" s="43">
        <v>3</v>
      </c>
      <c r="F45" s="192"/>
      <c r="G45" s="185"/>
      <c r="H45" s="186"/>
      <c r="I45" s="193"/>
      <c r="J45" s="188"/>
      <c r="K45" s="136"/>
      <c r="L45" s="136"/>
      <c r="M45" s="190"/>
      <c r="N45" s="111"/>
      <c r="O45" s="43"/>
      <c r="P45" s="194"/>
    </row>
    <row r="46" spans="1:16" ht="111.75" customHeight="1" thickBot="1">
      <c r="A46" s="48" t="s">
        <v>41</v>
      </c>
      <c r="B46" s="225" t="s">
        <v>97</v>
      </c>
      <c r="C46" s="225"/>
      <c r="D46" s="225"/>
      <c r="E46" s="43">
        <v>3</v>
      </c>
      <c r="F46" s="192"/>
      <c r="G46" s="185"/>
      <c r="H46" s="186"/>
      <c r="I46" s="193"/>
      <c r="J46" s="188"/>
      <c r="K46" s="136"/>
      <c r="L46" s="136"/>
      <c r="M46" s="190"/>
      <c r="N46" s="111"/>
      <c r="O46" s="43"/>
      <c r="P46" s="194"/>
    </row>
    <row r="47" spans="1:16" ht="192" customHeight="1" thickBot="1">
      <c r="A47" s="48" t="s">
        <v>98</v>
      </c>
      <c r="B47" s="225" t="s">
        <v>154</v>
      </c>
      <c r="C47" s="225"/>
      <c r="D47" s="225"/>
      <c r="E47" s="43">
        <v>1</v>
      </c>
      <c r="F47" s="192"/>
      <c r="G47" s="185"/>
      <c r="H47" s="186"/>
      <c r="I47" s="193"/>
      <c r="J47" s="188"/>
      <c r="K47" s="136"/>
      <c r="L47" s="136"/>
      <c r="M47" s="190"/>
      <c r="N47" s="111"/>
      <c r="O47" s="43"/>
      <c r="P47" s="194"/>
    </row>
    <row r="48" spans="1:16" ht="97.5" customHeight="1" thickBot="1">
      <c r="A48" s="48" t="s">
        <v>99</v>
      </c>
      <c r="B48" s="225" t="s">
        <v>100</v>
      </c>
      <c r="C48" s="225"/>
      <c r="D48" s="225"/>
      <c r="E48" s="43">
        <v>1</v>
      </c>
      <c r="F48" s="192"/>
      <c r="G48" s="185"/>
      <c r="H48" s="186"/>
      <c r="I48" s="193"/>
      <c r="J48" s="188"/>
      <c r="K48" s="136"/>
      <c r="L48" s="189"/>
      <c r="M48" s="190"/>
      <c r="N48" s="111"/>
      <c r="O48" s="43"/>
      <c r="P48" s="194"/>
    </row>
    <row r="49" spans="1:16" ht="96.75" customHeight="1" thickBot="1">
      <c r="A49" s="48" t="s">
        <v>101</v>
      </c>
      <c r="B49" s="225" t="s">
        <v>102</v>
      </c>
      <c r="C49" s="225"/>
      <c r="D49" s="225"/>
      <c r="E49" s="43">
        <v>2</v>
      </c>
      <c r="F49" s="192"/>
      <c r="G49" s="185"/>
      <c r="H49" s="186"/>
      <c r="I49" s="193"/>
      <c r="J49" s="188"/>
      <c r="K49" s="136"/>
      <c r="L49" s="136"/>
      <c r="M49" s="190"/>
      <c r="N49" s="111"/>
      <c r="O49" s="43"/>
      <c r="P49" s="194"/>
    </row>
    <row r="50" spans="1:16" ht="147" customHeight="1" thickBot="1">
      <c r="A50" s="48" t="s">
        <v>103</v>
      </c>
      <c r="B50" s="225" t="s">
        <v>104</v>
      </c>
      <c r="C50" s="225"/>
      <c r="D50" s="225"/>
      <c r="E50" s="43">
        <v>2</v>
      </c>
      <c r="F50" s="192"/>
      <c r="G50" s="185"/>
      <c r="H50" s="186"/>
      <c r="I50" s="193"/>
      <c r="J50" s="188"/>
      <c r="K50" s="136"/>
      <c r="L50" s="136"/>
      <c r="M50" s="190"/>
      <c r="N50" s="111"/>
      <c r="O50" s="43"/>
      <c r="P50" s="194"/>
    </row>
    <row r="51" spans="1:16" ht="154.5" customHeight="1" thickBot="1">
      <c r="A51" s="48" t="s">
        <v>105</v>
      </c>
      <c r="B51" s="225" t="s">
        <v>106</v>
      </c>
      <c r="C51" s="225"/>
      <c r="D51" s="225"/>
      <c r="E51" s="43">
        <v>1</v>
      </c>
      <c r="F51" s="192"/>
      <c r="G51" s="185"/>
      <c r="H51" s="186"/>
      <c r="I51" s="193"/>
      <c r="J51" s="188"/>
      <c r="K51" s="136"/>
      <c r="L51" s="189"/>
      <c r="M51" s="195"/>
      <c r="N51" s="111"/>
      <c r="O51" s="43"/>
      <c r="P51" s="194"/>
    </row>
    <row r="52" spans="1:16" ht="111.75" customHeight="1" thickBot="1">
      <c r="A52" s="48" t="s">
        <v>155</v>
      </c>
      <c r="B52" s="225" t="s">
        <v>107</v>
      </c>
      <c r="C52" s="225"/>
      <c r="D52" s="225"/>
      <c r="E52" s="43">
        <v>1</v>
      </c>
      <c r="F52" s="192"/>
      <c r="G52" s="185"/>
      <c r="H52" s="186"/>
      <c r="I52" s="193"/>
      <c r="J52" s="188"/>
      <c r="K52" s="136"/>
      <c r="L52" s="136"/>
      <c r="M52" s="186"/>
      <c r="N52" s="111"/>
      <c r="O52" s="43"/>
      <c r="P52" s="194"/>
    </row>
    <row r="53" spans="1:16" ht="90.75" customHeight="1" thickBot="1">
      <c r="A53" s="49" t="s">
        <v>86</v>
      </c>
      <c r="B53" s="245" t="s">
        <v>108</v>
      </c>
      <c r="C53" s="217"/>
      <c r="D53" s="246"/>
      <c r="E53" s="43">
        <v>1</v>
      </c>
      <c r="F53" s="192"/>
      <c r="G53" s="185"/>
      <c r="H53" s="186"/>
      <c r="I53" s="193"/>
      <c r="J53" s="188"/>
      <c r="K53" s="136"/>
      <c r="L53" s="136"/>
      <c r="M53" s="186"/>
      <c r="N53" s="111"/>
      <c r="O53" s="43"/>
      <c r="P53" s="194"/>
    </row>
    <row r="54" spans="1:16" ht="76.5" customHeight="1" thickBot="1">
      <c r="A54" s="49" t="s">
        <v>87</v>
      </c>
      <c r="B54" s="247"/>
      <c r="C54" s="223"/>
      <c r="D54" s="248"/>
      <c r="E54" s="43">
        <v>2</v>
      </c>
      <c r="F54" s="192"/>
      <c r="G54" s="185"/>
      <c r="H54" s="186"/>
      <c r="I54" s="193"/>
      <c r="J54" s="188"/>
      <c r="K54" s="136"/>
      <c r="L54" s="136"/>
      <c r="M54" s="186"/>
      <c r="N54" s="111"/>
      <c r="O54" s="43"/>
      <c r="P54" s="194"/>
    </row>
    <row r="55" spans="1:16" ht="15">
      <c r="A55" s="39"/>
      <c r="B55" s="225"/>
      <c r="C55" s="225"/>
      <c r="D55" s="225"/>
      <c r="E55" s="39"/>
      <c r="F55" s="39"/>
      <c r="G55" s="23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5">
      <c r="A56" s="39"/>
      <c r="B56" s="225"/>
      <c r="C56" s="225"/>
      <c r="D56" s="225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5">
      <c r="A57" s="39"/>
      <c r="B57" s="225"/>
      <c r="C57" s="225"/>
      <c r="D57" s="225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5">
      <c r="A58" s="39"/>
      <c r="B58" s="225"/>
      <c r="C58" s="225"/>
      <c r="D58" s="225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5">
      <c r="A59" s="39"/>
      <c r="B59" s="225"/>
      <c r="C59" s="225"/>
      <c r="D59" s="225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5">
      <c r="A60" s="39"/>
      <c r="B60" s="225"/>
      <c r="C60" s="225"/>
      <c r="D60" s="225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5">
      <c r="A61" s="39"/>
      <c r="B61" s="225"/>
      <c r="C61" s="225"/>
      <c r="D61" s="225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5">
      <c r="A62" s="39"/>
      <c r="B62" s="225"/>
      <c r="C62" s="225"/>
      <c r="D62" s="225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5">
      <c r="A63" s="39"/>
      <c r="B63" s="225"/>
      <c r="C63" s="225"/>
      <c r="D63" s="225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15">
      <c r="A64" s="39"/>
      <c r="B64" s="225"/>
      <c r="C64" s="225"/>
      <c r="D64" s="225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ht="15">
      <c r="A65" s="39"/>
      <c r="B65" s="225"/>
      <c r="C65" s="225"/>
      <c r="D65" s="225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5">
      <c r="A66" s="39"/>
      <c r="B66" s="225"/>
      <c r="C66" s="225"/>
      <c r="D66" s="225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15">
      <c r="A67" s="39"/>
      <c r="B67" s="225"/>
      <c r="C67" s="225"/>
      <c r="D67" s="225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5">
      <c r="A68" s="39"/>
      <c r="B68" s="225"/>
      <c r="C68" s="225"/>
      <c r="D68" s="225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15">
      <c r="A69" s="39"/>
      <c r="B69" s="225"/>
      <c r="C69" s="225"/>
      <c r="D69" s="225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15">
      <c r="A70" s="39"/>
      <c r="B70" s="225"/>
      <c r="C70" s="225"/>
      <c r="D70" s="225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5">
      <c r="A71" s="39"/>
      <c r="B71" s="225"/>
      <c r="C71" s="225"/>
      <c r="D71" s="225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5">
      <c r="A72" s="39"/>
      <c r="B72" s="225"/>
      <c r="C72" s="225"/>
      <c r="D72" s="225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15">
      <c r="A73" s="39"/>
      <c r="B73" s="225"/>
      <c r="C73" s="225"/>
      <c r="D73" s="225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2:4" ht="15">
      <c r="B74" s="227"/>
      <c r="C74" s="227"/>
      <c r="D74" s="227"/>
    </row>
    <row r="75" spans="2:4" ht="15">
      <c r="B75" s="227"/>
      <c r="C75" s="227"/>
      <c r="D75" s="227"/>
    </row>
  </sheetData>
  <sheetProtection/>
  <mergeCells count="47">
    <mergeCell ref="V2:AA2"/>
    <mergeCell ref="A37:A40"/>
    <mergeCell ref="B43:D43"/>
    <mergeCell ref="B44:D44"/>
    <mergeCell ref="N2:O2"/>
    <mergeCell ref="L2:M2"/>
    <mergeCell ref="P2:Q2"/>
    <mergeCell ref="A26:A36"/>
    <mergeCell ref="A15:A25"/>
    <mergeCell ref="A4:A14"/>
    <mergeCell ref="B1:L1"/>
    <mergeCell ref="C2:E2"/>
    <mergeCell ref="F2:G2"/>
    <mergeCell ref="H2:I2"/>
    <mergeCell ref="J2:K2"/>
    <mergeCell ref="B45:D45"/>
    <mergeCell ref="F41:G41"/>
    <mergeCell ref="B42:D42"/>
    <mergeCell ref="B50:D50"/>
    <mergeCell ref="B51:D51"/>
    <mergeCell ref="B52:D52"/>
    <mergeCell ref="B53:D54"/>
    <mergeCell ref="B46:D46"/>
    <mergeCell ref="B47:D47"/>
    <mergeCell ref="B48:D48"/>
    <mergeCell ref="B49:D49"/>
    <mergeCell ref="B55:D55"/>
    <mergeCell ref="B68:D68"/>
    <mergeCell ref="B64:D64"/>
    <mergeCell ref="B62:D62"/>
    <mergeCell ref="B63:D63"/>
    <mergeCell ref="B57:D57"/>
    <mergeCell ref="B69:D69"/>
    <mergeCell ref="B65:D65"/>
    <mergeCell ref="B66:D66"/>
    <mergeCell ref="B67:D67"/>
    <mergeCell ref="B56:D56"/>
    <mergeCell ref="B61:D61"/>
    <mergeCell ref="B58:D58"/>
    <mergeCell ref="B59:D59"/>
    <mergeCell ref="B60:D60"/>
    <mergeCell ref="B70:D70"/>
    <mergeCell ref="B71:D71"/>
    <mergeCell ref="B72:D72"/>
    <mergeCell ref="B73:D73"/>
    <mergeCell ref="B74:D74"/>
    <mergeCell ref="B75:D75"/>
  </mergeCells>
  <printOptions/>
  <pageMargins left="0.7" right="0.7" top="0.75" bottom="0.75" header="0.3" footer="0.3"/>
  <pageSetup horizontalDpi="600" verticalDpi="600" orientation="portrait" paperSize="9" scale="51" r:id="rId1"/>
  <rowBreaks count="1" manualBreakCount="1">
    <brk id="36" max="26" man="1"/>
  </rowBreaks>
  <colBreaks count="2" manualBreakCount="2">
    <brk id="16" max="42" man="1"/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3"/>
  <sheetViews>
    <sheetView view="pageBreakPreview" zoomScale="80" zoomScaleNormal="80" zoomScaleSheetLayoutView="80" zoomScalePageLayoutView="0" workbookViewId="0" topLeftCell="A3">
      <selection activeCell="A4" sqref="A4:A14"/>
    </sheetView>
  </sheetViews>
  <sheetFormatPr defaultColWidth="9.140625" defaultRowHeight="15"/>
  <cols>
    <col min="1" max="1" width="9.140625" style="4" customWidth="1"/>
    <col min="2" max="2" width="28.8515625" style="4" customWidth="1"/>
    <col min="3" max="3" width="11.00390625" style="4" customWidth="1"/>
    <col min="4" max="5" width="9.140625" style="4" customWidth="1"/>
    <col min="6" max="6" width="9.28125" style="4" bestFit="1" customWidth="1"/>
    <col min="7" max="7" width="9.140625" style="4" customWidth="1"/>
    <col min="8" max="9" width="9.28125" style="4" bestFit="1" customWidth="1"/>
    <col min="10" max="12" width="9.140625" style="4" customWidth="1"/>
    <col min="13" max="13" width="12.421875" style="4" customWidth="1"/>
    <col min="14" max="16" width="9.140625" style="4" customWidth="1"/>
    <col min="17" max="17" width="14.28125" style="4" customWidth="1"/>
    <col min="18" max="16384" width="9.140625" style="4" customWidth="1"/>
  </cols>
  <sheetData>
    <row r="1" spans="2:12" ht="15">
      <c r="B1" s="227" t="s">
        <v>243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3:27" ht="109.5" customHeight="1">
      <c r="C2" s="227" t="s">
        <v>39</v>
      </c>
      <c r="D2" s="227"/>
      <c r="E2" s="227"/>
      <c r="F2" s="227" t="s">
        <v>38</v>
      </c>
      <c r="G2" s="227"/>
      <c r="H2" s="227" t="s">
        <v>37</v>
      </c>
      <c r="I2" s="227"/>
      <c r="J2" s="227" t="s">
        <v>36</v>
      </c>
      <c r="K2" s="227"/>
      <c r="L2" s="228" t="s">
        <v>35</v>
      </c>
      <c r="M2" s="229"/>
      <c r="N2" s="227" t="s">
        <v>34</v>
      </c>
      <c r="O2" s="227"/>
      <c r="P2" s="227" t="s">
        <v>33</v>
      </c>
      <c r="Q2" s="227"/>
      <c r="R2" s="4" t="s">
        <v>32</v>
      </c>
      <c r="S2" s="4" t="s">
        <v>31</v>
      </c>
      <c r="T2" s="4" t="s">
        <v>30</v>
      </c>
      <c r="U2" s="4" t="s">
        <v>29</v>
      </c>
      <c r="V2" s="227" t="s">
        <v>28</v>
      </c>
      <c r="W2" s="227"/>
      <c r="X2" s="227"/>
      <c r="Y2" s="227"/>
      <c r="Z2" s="227"/>
      <c r="AA2" s="227"/>
    </row>
    <row r="3" spans="1:28" ht="150" customHeight="1">
      <c r="A3" s="61"/>
      <c r="B3" s="39"/>
      <c r="C3" s="39" t="s">
        <v>26</v>
      </c>
      <c r="D3" s="39" t="s">
        <v>25</v>
      </c>
      <c r="E3" s="39" t="s">
        <v>24</v>
      </c>
      <c r="F3" s="39" t="s">
        <v>20</v>
      </c>
      <c r="G3" s="39" t="s">
        <v>23</v>
      </c>
      <c r="H3" s="39" t="s">
        <v>20</v>
      </c>
      <c r="I3" s="39" t="s">
        <v>23</v>
      </c>
      <c r="J3" s="39" t="s">
        <v>20</v>
      </c>
      <c r="K3" s="39" t="s">
        <v>23</v>
      </c>
      <c r="L3" s="39" t="s">
        <v>20</v>
      </c>
      <c r="M3" s="39" t="s">
        <v>23</v>
      </c>
      <c r="N3" s="39" t="s">
        <v>20</v>
      </c>
      <c r="O3" s="39" t="s">
        <v>23</v>
      </c>
      <c r="P3" s="39" t="s">
        <v>20</v>
      </c>
      <c r="Q3" s="39" t="s">
        <v>23</v>
      </c>
      <c r="R3" s="39"/>
      <c r="S3" s="39"/>
      <c r="T3" s="39"/>
      <c r="U3" s="39"/>
      <c r="V3" s="39" t="s">
        <v>20</v>
      </c>
      <c r="W3" s="39" t="s">
        <v>22</v>
      </c>
      <c r="X3" s="39" t="s">
        <v>20</v>
      </c>
      <c r="Y3" s="39" t="s">
        <v>21</v>
      </c>
      <c r="Z3" s="39" t="s">
        <v>20</v>
      </c>
      <c r="AA3" s="39" t="s">
        <v>19</v>
      </c>
      <c r="AB3" s="39"/>
    </row>
    <row r="4" spans="1:28" s="149" customFormat="1" ht="28.5" customHeight="1">
      <c r="A4" s="266" t="s">
        <v>242</v>
      </c>
      <c r="B4" s="150" t="s">
        <v>11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</row>
    <row r="5" spans="1:28" s="149" customFormat="1" ht="28.5" customHeight="1">
      <c r="A5" s="214"/>
      <c r="B5" s="150" t="s">
        <v>113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</row>
    <row r="6" spans="1:28" s="149" customFormat="1" ht="28.5" customHeight="1">
      <c r="A6" s="214"/>
      <c r="B6" s="150" t="s">
        <v>84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</row>
    <row r="7" spans="1:28" s="149" customFormat="1" ht="28.5" customHeight="1">
      <c r="A7" s="214"/>
      <c r="B7" s="150" t="s">
        <v>17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</row>
    <row r="8" spans="1:28" s="149" customFormat="1" ht="28.5" customHeight="1">
      <c r="A8" s="214"/>
      <c r="B8" s="150" t="s">
        <v>15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</row>
    <row r="9" spans="1:28" s="149" customFormat="1" ht="28.5" customHeight="1">
      <c r="A9" s="214"/>
      <c r="B9" s="150" t="s">
        <v>42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</row>
    <row r="10" spans="1:28" s="149" customFormat="1" ht="28.5" customHeight="1">
      <c r="A10" s="214"/>
      <c r="B10" s="150" t="s">
        <v>13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</row>
    <row r="11" spans="1:28" s="149" customFormat="1" ht="28.5" customHeight="1">
      <c r="A11" s="214"/>
      <c r="B11" s="150" t="s">
        <v>14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</row>
    <row r="12" spans="1:28" s="149" customFormat="1" ht="28.5" customHeight="1">
      <c r="A12" s="214"/>
      <c r="B12" s="114" t="s">
        <v>10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</row>
    <row r="13" spans="1:28" s="149" customFormat="1" ht="28.5" customHeight="1">
      <c r="A13" s="214"/>
      <c r="B13" s="114" t="s">
        <v>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</row>
    <row r="14" spans="1:28" s="149" customFormat="1" ht="47.25" customHeight="1">
      <c r="A14" s="215"/>
      <c r="B14" s="114" t="s">
        <v>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</row>
    <row r="15" spans="1:28" s="56" customFormat="1" ht="16.5" customHeight="1">
      <c r="A15" s="230" t="s">
        <v>153</v>
      </c>
      <c r="B15" s="55" t="s">
        <v>11</v>
      </c>
      <c r="C15" s="90">
        <v>74</v>
      </c>
      <c r="D15" s="90">
        <v>69</v>
      </c>
      <c r="E15" s="13">
        <v>0.9324</v>
      </c>
      <c r="F15" s="90">
        <v>1</v>
      </c>
      <c r="G15" s="13">
        <v>0.0145</v>
      </c>
      <c r="H15" s="90">
        <v>23</v>
      </c>
      <c r="I15" s="13">
        <v>0.3333</v>
      </c>
      <c r="J15" s="90">
        <v>29</v>
      </c>
      <c r="K15" s="13">
        <v>0.4203</v>
      </c>
      <c r="L15" s="90">
        <v>16</v>
      </c>
      <c r="M15" s="20">
        <v>0.2319</v>
      </c>
      <c r="N15" s="90">
        <v>3</v>
      </c>
      <c r="O15" s="13">
        <v>0.0435</v>
      </c>
      <c r="P15" s="90">
        <v>10</v>
      </c>
      <c r="Q15" s="20">
        <v>0.1449</v>
      </c>
      <c r="R15" s="13">
        <v>0.9855</v>
      </c>
      <c r="S15" s="13">
        <v>0.6522</v>
      </c>
      <c r="T15" s="40">
        <v>16.26</v>
      </c>
      <c r="U15" s="40">
        <v>3.87</v>
      </c>
      <c r="V15" s="90">
        <v>17</v>
      </c>
      <c r="W15" s="19">
        <v>0.2464</v>
      </c>
      <c r="X15" s="90">
        <v>49</v>
      </c>
      <c r="Y15" s="13">
        <v>0.7101</v>
      </c>
      <c r="Z15" s="90">
        <v>3</v>
      </c>
      <c r="AA15" s="13">
        <v>0.0436</v>
      </c>
      <c r="AB15" s="55"/>
    </row>
    <row r="16" spans="1:28" s="56" customFormat="1" ht="16.5" customHeight="1">
      <c r="A16" s="214"/>
      <c r="B16" s="55" t="s">
        <v>113</v>
      </c>
      <c r="C16" s="73">
        <v>52</v>
      </c>
      <c r="D16" s="73">
        <v>49</v>
      </c>
      <c r="E16" s="74">
        <f>D16/C16</f>
        <v>0.9423076923076923</v>
      </c>
      <c r="F16" s="73">
        <v>0</v>
      </c>
      <c r="G16" s="73">
        <v>0</v>
      </c>
      <c r="H16" s="73">
        <v>31</v>
      </c>
      <c r="I16" s="74">
        <f>H16/D16</f>
        <v>0.6326530612244898</v>
      </c>
      <c r="J16" s="73">
        <v>15</v>
      </c>
      <c r="K16" s="74">
        <f>J16/D16</f>
        <v>0.30612244897959184</v>
      </c>
      <c r="L16" s="73">
        <v>3</v>
      </c>
      <c r="M16" s="74">
        <f>L16/D16</f>
        <v>0.061224489795918366</v>
      </c>
      <c r="N16" s="73">
        <v>4</v>
      </c>
      <c r="O16" s="74">
        <f>N16/D16</f>
        <v>0.08163265306122448</v>
      </c>
      <c r="P16" s="73">
        <v>3</v>
      </c>
      <c r="Q16" s="74">
        <f>P16/D16</f>
        <v>0.061224489795918366</v>
      </c>
      <c r="R16" s="74">
        <f>I16+K16+M16</f>
        <v>1</v>
      </c>
      <c r="S16" s="19">
        <f>K16+M16</f>
        <v>0.3673469387755102</v>
      </c>
      <c r="T16" s="1">
        <v>13.6</v>
      </c>
      <c r="U16" s="1">
        <v>3.4</v>
      </c>
      <c r="V16" s="73">
        <v>3</v>
      </c>
      <c r="W16" s="74">
        <f>V16/D16</f>
        <v>0.061224489795918366</v>
      </c>
      <c r="X16" s="73">
        <v>45</v>
      </c>
      <c r="Y16" s="20">
        <f>X16/D16</f>
        <v>0.9183673469387755</v>
      </c>
      <c r="Z16" s="73">
        <v>1</v>
      </c>
      <c r="AA16" s="74">
        <f>Z16/D16</f>
        <v>0.02040816326530612</v>
      </c>
      <c r="AB16" s="55"/>
    </row>
    <row r="17" spans="1:28" s="56" customFormat="1" ht="16.5" customHeight="1">
      <c r="A17" s="214"/>
      <c r="B17" s="55" t="s">
        <v>84</v>
      </c>
      <c r="C17" s="90">
        <v>119</v>
      </c>
      <c r="D17" s="90">
        <v>96</v>
      </c>
      <c r="E17" s="13">
        <v>0.8067</v>
      </c>
      <c r="F17" s="90">
        <v>2</v>
      </c>
      <c r="G17" s="13">
        <v>0.0208</v>
      </c>
      <c r="H17" s="90">
        <v>39</v>
      </c>
      <c r="I17" s="13">
        <v>0.4062</v>
      </c>
      <c r="J17" s="90">
        <v>47</v>
      </c>
      <c r="K17" s="13">
        <v>0.4895</v>
      </c>
      <c r="L17" s="90">
        <v>8</v>
      </c>
      <c r="M17" s="13">
        <v>0.083</v>
      </c>
      <c r="N17" s="90">
        <v>19</v>
      </c>
      <c r="O17" s="19">
        <v>0.198</v>
      </c>
      <c r="P17" s="90">
        <v>3</v>
      </c>
      <c r="Q17" s="13">
        <v>0.0312</v>
      </c>
      <c r="R17" s="13">
        <v>0.9791</v>
      </c>
      <c r="S17" s="13">
        <v>0.5729</v>
      </c>
      <c r="T17" s="90">
        <v>14.1</v>
      </c>
      <c r="U17" s="90">
        <v>3.6</v>
      </c>
      <c r="V17" s="90">
        <v>22</v>
      </c>
      <c r="W17" s="19">
        <v>0.2291</v>
      </c>
      <c r="X17" s="90">
        <v>70</v>
      </c>
      <c r="Y17" s="13">
        <v>0.7291</v>
      </c>
      <c r="Z17" s="90">
        <v>4</v>
      </c>
      <c r="AA17" s="13">
        <v>0.0416</v>
      </c>
      <c r="AB17" s="55"/>
    </row>
    <row r="18" spans="1:28" s="56" customFormat="1" ht="16.5" customHeight="1">
      <c r="A18" s="214"/>
      <c r="B18" s="55" t="s">
        <v>17</v>
      </c>
      <c r="C18" s="90">
        <v>70</v>
      </c>
      <c r="D18" s="90">
        <v>68</v>
      </c>
      <c r="E18" s="13">
        <v>0.971</v>
      </c>
      <c r="F18" s="90">
        <v>3</v>
      </c>
      <c r="G18" s="19">
        <v>0.044</v>
      </c>
      <c r="H18" s="90">
        <v>23</v>
      </c>
      <c r="I18" s="13">
        <v>0.338</v>
      </c>
      <c r="J18" s="90">
        <v>34</v>
      </c>
      <c r="K18" s="96">
        <v>0.5</v>
      </c>
      <c r="L18" s="90">
        <v>8</v>
      </c>
      <c r="M18" s="13">
        <v>0.118</v>
      </c>
      <c r="N18" s="90">
        <v>11</v>
      </c>
      <c r="O18" s="13">
        <v>0.162</v>
      </c>
      <c r="P18" s="90">
        <v>5</v>
      </c>
      <c r="Q18" s="13">
        <v>0.074</v>
      </c>
      <c r="R18" s="13">
        <v>0.956</v>
      </c>
      <c r="S18" s="13">
        <v>0.618</v>
      </c>
      <c r="T18" s="90">
        <v>14.9</v>
      </c>
      <c r="U18" s="90">
        <v>3.7</v>
      </c>
      <c r="V18" s="90">
        <v>27</v>
      </c>
      <c r="W18" s="19">
        <v>0.397</v>
      </c>
      <c r="X18" s="90">
        <v>36</v>
      </c>
      <c r="Y18" s="13">
        <v>0.529</v>
      </c>
      <c r="Z18" s="90">
        <v>5</v>
      </c>
      <c r="AA18" s="13">
        <v>0.074</v>
      </c>
      <c r="AB18" s="55"/>
    </row>
    <row r="19" spans="1:28" s="56" customFormat="1" ht="16.5" customHeight="1">
      <c r="A19" s="214"/>
      <c r="B19" s="55" t="s">
        <v>15</v>
      </c>
      <c r="C19" s="106">
        <v>12</v>
      </c>
      <c r="D19" s="106">
        <v>12</v>
      </c>
      <c r="E19" s="106">
        <v>100</v>
      </c>
      <c r="F19" s="106">
        <v>0</v>
      </c>
      <c r="G19" s="106">
        <v>0</v>
      </c>
      <c r="H19" s="106">
        <v>5</v>
      </c>
      <c r="I19" s="106">
        <v>41.07</v>
      </c>
      <c r="J19" s="106">
        <v>7</v>
      </c>
      <c r="K19" s="107">
        <v>58.33</v>
      </c>
      <c r="L19" s="106">
        <v>0</v>
      </c>
      <c r="M19" s="106">
        <v>0</v>
      </c>
      <c r="N19" s="106">
        <v>3</v>
      </c>
      <c r="O19" s="106">
        <v>0.25</v>
      </c>
      <c r="P19" s="106">
        <v>0</v>
      </c>
      <c r="Q19" s="106">
        <v>0</v>
      </c>
      <c r="R19" s="106">
        <v>100</v>
      </c>
      <c r="S19" s="106">
        <v>58.33</v>
      </c>
      <c r="T19" s="106">
        <v>14.6</v>
      </c>
      <c r="U19" s="106">
        <v>3.6</v>
      </c>
      <c r="V19" s="106">
        <v>3</v>
      </c>
      <c r="W19" s="106">
        <v>25</v>
      </c>
      <c r="X19" s="106">
        <v>9</v>
      </c>
      <c r="Y19" s="106">
        <v>75</v>
      </c>
      <c r="Z19" s="106">
        <v>0</v>
      </c>
      <c r="AA19" s="106">
        <v>0</v>
      </c>
      <c r="AB19" s="55"/>
    </row>
    <row r="20" spans="1:28" s="56" customFormat="1" ht="16.5" customHeight="1">
      <c r="A20" s="214"/>
      <c r="B20" s="55" t="s">
        <v>42</v>
      </c>
      <c r="C20" s="91">
        <v>10</v>
      </c>
      <c r="D20" s="91">
        <v>7</v>
      </c>
      <c r="E20" s="96">
        <v>0.7</v>
      </c>
      <c r="F20" s="91">
        <v>0</v>
      </c>
      <c r="G20" s="91">
        <v>0</v>
      </c>
      <c r="H20" s="91">
        <v>2</v>
      </c>
      <c r="I20" s="13">
        <v>0.286</v>
      </c>
      <c r="J20" s="91">
        <v>4</v>
      </c>
      <c r="K20" s="13">
        <v>0.571</v>
      </c>
      <c r="L20" s="91">
        <v>1</v>
      </c>
      <c r="M20" s="13">
        <v>0.143</v>
      </c>
      <c r="N20" s="91">
        <v>0</v>
      </c>
      <c r="O20" s="91">
        <v>0</v>
      </c>
      <c r="P20" s="91">
        <v>0</v>
      </c>
      <c r="Q20" s="91">
        <v>0</v>
      </c>
      <c r="R20" s="96">
        <v>1</v>
      </c>
      <c r="S20" s="96">
        <v>0.71</v>
      </c>
      <c r="T20" s="40">
        <v>16.3</v>
      </c>
      <c r="U20" s="40">
        <v>3.9</v>
      </c>
      <c r="V20" s="91">
        <v>3</v>
      </c>
      <c r="W20" s="19">
        <v>0.429</v>
      </c>
      <c r="X20" s="91">
        <v>4</v>
      </c>
      <c r="Y20" s="96">
        <v>0.571</v>
      </c>
      <c r="Z20" s="91">
        <v>0</v>
      </c>
      <c r="AA20" s="91">
        <v>0</v>
      </c>
      <c r="AB20" s="55"/>
    </row>
    <row r="21" spans="1:28" s="56" customFormat="1" ht="16.5" customHeight="1">
      <c r="A21" s="214"/>
      <c r="B21" s="55" t="s">
        <v>13</v>
      </c>
      <c r="C21" s="128">
        <v>8</v>
      </c>
      <c r="D21" s="128">
        <v>7</v>
      </c>
      <c r="E21" s="74">
        <v>0.875</v>
      </c>
      <c r="F21" s="129">
        <v>0</v>
      </c>
      <c r="G21" s="129">
        <v>0</v>
      </c>
      <c r="H21" s="129">
        <v>2</v>
      </c>
      <c r="I21" s="13">
        <v>0.286</v>
      </c>
      <c r="J21" s="129">
        <v>4</v>
      </c>
      <c r="K21" s="13">
        <v>0.571</v>
      </c>
      <c r="L21" s="129">
        <v>1</v>
      </c>
      <c r="M21" s="13">
        <v>0.142</v>
      </c>
      <c r="N21" s="129">
        <v>1</v>
      </c>
      <c r="O21" s="13">
        <v>0.142</v>
      </c>
      <c r="P21" s="129">
        <v>1</v>
      </c>
      <c r="Q21" s="20">
        <v>0.142</v>
      </c>
      <c r="R21" s="96">
        <v>1</v>
      </c>
      <c r="S21" s="13">
        <v>0.714</v>
      </c>
      <c r="T21" s="137">
        <v>15.7</v>
      </c>
      <c r="U21" s="138">
        <v>3.9</v>
      </c>
      <c r="V21" s="129">
        <v>1</v>
      </c>
      <c r="W21" s="13">
        <v>0.142</v>
      </c>
      <c r="X21" s="129">
        <v>5</v>
      </c>
      <c r="Y21" s="13">
        <v>0.714</v>
      </c>
      <c r="Z21" s="129">
        <v>1</v>
      </c>
      <c r="AA21" s="13">
        <v>0.142</v>
      </c>
      <c r="AB21" s="55"/>
    </row>
    <row r="22" spans="1:28" s="56" customFormat="1" ht="16.5" customHeight="1">
      <c r="A22" s="214"/>
      <c r="B22" s="55" t="s">
        <v>14</v>
      </c>
      <c r="C22" s="90">
        <v>2</v>
      </c>
      <c r="D22" s="90">
        <v>2</v>
      </c>
      <c r="E22" s="96">
        <v>1</v>
      </c>
      <c r="F22" s="90">
        <v>0</v>
      </c>
      <c r="G22" s="96">
        <v>0</v>
      </c>
      <c r="H22" s="90">
        <v>1</v>
      </c>
      <c r="I22" s="96">
        <v>0.5</v>
      </c>
      <c r="J22" s="90">
        <v>1</v>
      </c>
      <c r="K22" s="96">
        <v>0.5</v>
      </c>
      <c r="L22" s="90">
        <v>0</v>
      </c>
      <c r="M22" s="96">
        <v>0</v>
      </c>
      <c r="N22" s="90">
        <v>0</v>
      </c>
      <c r="O22" s="96">
        <v>0</v>
      </c>
      <c r="P22" s="90">
        <v>0</v>
      </c>
      <c r="Q22" s="96">
        <v>0</v>
      </c>
      <c r="R22" s="96">
        <v>1</v>
      </c>
      <c r="S22" s="96">
        <v>0.5</v>
      </c>
      <c r="T22" s="90">
        <v>15</v>
      </c>
      <c r="U22" s="90">
        <v>3.5</v>
      </c>
      <c r="V22" s="90">
        <v>0</v>
      </c>
      <c r="W22" s="96">
        <v>0</v>
      </c>
      <c r="X22" s="90">
        <v>2</v>
      </c>
      <c r="Y22" s="96">
        <v>1</v>
      </c>
      <c r="Z22" s="90">
        <v>0</v>
      </c>
      <c r="AA22" s="96">
        <v>0</v>
      </c>
      <c r="AB22" s="55"/>
    </row>
    <row r="23" spans="1:28" s="115" customFormat="1" ht="16.5" customHeight="1">
      <c r="A23" s="214"/>
      <c r="B23" s="114" t="s">
        <v>10</v>
      </c>
      <c r="C23" s="114"/>
      <c r="D23" s="114">
        <v>310</v>
      </c>
      <c r="E23" s="114"/>
      <c r="F23" s="114"/>
      <c r="G23" s="116">
        <v>1.9</v>
      </c>
      <c r="H23" s="114"/>
      <c r="I23" s="114">
        <v>40.6</v>
      </c>
      <c r="J23" s="114"/>
      <c r="K23" s="114">
        <v>45.5</v>
      </c>
      <c r="L23" s="114"/>
      <c r="M23" s="120">
        <v>11.9</v>
      </c>
      <c r="N23" s="114">
        <f>AVERAGE(SUM(N15:N22))</f>
        <v>41</v>
      </c>
      <c r="O23" s="119">
        <f>N23/D23</f>
        <v>0.13225806451612904</v>
      </c>
      <c r="P23" s="114">
        <f>SUM(P15:P22)</f>
        <v>22</v>
      </c>
      <c r="Q23" s="119">
        <f>P23/D23</f>
        <v>0.07096774193548387</v>
      </c>
      <c r="R23" s="116">
        <f>I23+K23+M23</f>
        <v>98</v>
      </c>
      <c r="S23" s="120">
        <f>K23+M23</f>
        <v>57.4</v>
      </c>
      <c r="T23" s="114">
        <f>SUM(AVERAGE(T15:T22))</f>
        <v>15.0575</v>
      </c>
      <c r="U23" s="114">
        <f>AVERAGE(U15:U22)</f>
        <v>3.68375</v>
      </c>
      <c r="V23" s="114"/>
      <c r="W23" s="120">
        <v>24</v>
      </c>
      <c r="X23" s="114"/>
      <c r="Y23" s="114">
        <v>71</v>
      </c>
      <c r="Z23" s="114"/>
      <c r="AA23" s="114">
        <v>5</v>
      </c>
      <c r="AB23" s="114"/>
    </row>
    <row r="24" spans="1:28" s="115" customFormat="1" ht="16.5" customHeight="1">
      <c r="A24" s="214"/>
      <c r="B24" s="114" t="s">
        <v>9</v>
      </c>
      <c r="C24" s="114"/>
      <c r="D24" s="114">
        <v>12841</v>
      </c>
      <c r="E24" s="114"/>
      <c r="F24" s="114"/>
      <c r="G24" s="114">
        <v>3.2</v>
      </c>
      <c r="H24" s="114"/>
      <c r="I24" s="114">
        <v>35.2</v>
      </c>
      <c r="J24" s="114"/>
      <c r="K24" s="114">
        <v>44.7</v>
      </c>
      <c r="L24" s="114"/>
      <c r="M24" s="114">
        <v>16.9</v>
      </c>
      <c r="N24" s="114"/>
      <c r="O24" s="114"/>
      <c r="P24" s="114"/>
      <c r="Q24" s="114"/>
      <c r="R24" s="114">
        <f>I24+K24+M24</f>
        <v>96.80000000000001</v>
      </c>
      <c r="S24" s="114">
        <f>K24+M24</f>
        <v>61.6</v>
      </c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s="115" customFormat="1" ht="16.5" customHeight="1">
      <c r="A25" s="215"/>
      <c r="B25" s="114" t="s">
        <v>2</v>
      </c>
      <c r="C25" s="114"/>
      <c r="D25" s="114">
        <v>1284448</v>
      </c>
      <c r="E25" s="114"/>
      <c r="F25" s="114"/>
      <c r="G25" s="114">
        <v>6.7</v>
      </c>
      <c r="H25" s="114"/>
      <c r="I25" s="114">
        <v>38</v>
      </c>
      <c r="J25" s="114"/>
      <c r="K25" s="114">
        <v>40.1</v>
      </c>
      <c r="L25" s="114"/>
      <c r="M25" s="114">
        <v>15.2</v>
      </c>
      <c r="N25" s="114"/>
      <c r="O25" s="114"/>
      <c r="P25" s="114"/>
      <c r="Q25" s="114"/>
      <c r="R25" s="114">
        <f>I25+K25+M25</f>
        <v>93.3</v>
      </c>
      <c r="S25" s="114">
        <f>K25+M25</f>
        <v>55.3</v>
      </c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28" ht="15">
      <c r="A26" s="230" t="s">
        <v>27</v>
      </c>
      <c r="B26" s="39" t="s">
        <v>11</v>
      </c>
      <c r="C26" s="39">
        <v>58</v>
      </c>
      <c r="D26" s="39">
        <v>43</v>
      </c>
      <c r="E26" s="13">
        <f aca="true" t="shared" si="0" ref="E26:E33">D26/C26</f>
        <v>0.7413793103448276</v>
      </c>
      <c r="F26" s="39">
        <v>0</v>
      </c>
      <c r="G26" s="20">
        <f aca="true" t="shared" si="1" ref="G26:G33">F26/D26</f>
        <v>0</v>
      </c>
      <c r="H26" s="39">
        <v>15</v>
      </c>
      <c r="I26" s="13">
        <f aca="true" t="shared" si="2" ref="I26:I33">H26/D26</f>
        <v>0.3488372093023256</v>
      </c>
      <c r="J26" s="39">
        <v>24</v>
      </c>
      <c r="K26" s="13">
        <f aca="true" t="shared" si="3" ref="K26:K33">J26/D26</f>
        <v>0.5581395348837209</v>
      </c>
      <c r="L26" s="39">
        <v>4</v>
      </c>
      <c r="M26" s="13">
        <f aca="true" t="shared" si="4" ref="M26:M33">L26/D26</f>
        <v>0.09302325581395349</v>
      </c>
      <c r="N26" s="39">
        <v>3</v>
      </c>
      <c r="O26" s="13">
        <f>N26/D26</f>
        <v>0.06976744186046512</v>
      </c>
      <c r="P26" s="39">
        <v>3</v>
      </c>
      <c r="Q26" s="20">
        <f>P26/D26</f>
        <v>0.06976744186046512</v>
      </c>
      <c r="R26" s="20">
        <f>I26+K26+M26</f>
        <v>1</v>
      </c>
      <c r="S26" s="20">
        <f>K26+M26</f>
        <v>0.6511627906976745</v>
      </c>
      <c r="T26" s="40">
        <v>14.58</v>
      </c>
      <c r="U26" s="40">
        <v>3.74</v>
      </c>
      <c r="V26" s="39">
        <v>17</v>
      </c>
      <c r="W26" s="19">
        <f>V26/D26</f>
        <v>0.3953488372093023</v>
      </c>
      <c r="X26" s="39">
        <v>23</v>
      </c>
      <c r="Y26" s="13">
        <f>X26/D26</f>
        <v>0.5348837209302325</v>
      </c>
      <c r="Z26" s="39">
        <v>3</v>
      </c>
      <c r="AA26" s="13">
        <f>Z26/D26</f>
        <v>0.06976744186046512</v>
      </c>
      <c r="AB26" s="39"/>
    </row>
    <row r="27" spans="1:28" ht="15.75" customHeight="1">
      <c r="A27" s="214"/>
      <c r="B27" s="39" t="s">
        <v>113</v>
      </c>
      <c r="C27" s="39">
        <v>57</v>
      </c>
      <c r="D27" s="39">
        <v>55</v>
      </c>
      <c r="E27" s="13">
        <f t="shared" si="0"/>
        <v>0.9649122807017544</v>
      </c>
      <c r="F27" s="39">
        <v>0</v>
      </c>
      <c r="G27" s="20">
        <f t="shared" si="1"/>
        <v>0</v>
      </c>
      <c r="H27" s="39">
        <v>22</v>
      </c>
      <c r="I27" s="13">
        <f t="shared" si="2"/>
        <v>0.4</v>
      </c>
      <c r="J27" s="39">
        <v>26</v>
      </c>
      <c r="K27" s="13">
        <f t="shared" si="3"/>
        <v>0.4727272727272727</v>
      </c>
      <c r="L27" s="39">
        <v>7</v>
      </c>
      <c r="M27" s="20">
        <f t="shared" si="4"/>
        <v>0.12727272727272726</v>
      </c>
      <c r="N27" s="39">
        <v>9</v>
      </c>
      <c r="O27" s="19">
        <f aca="true" t="shared" si="5" ref="O27:O34">N27/D27</f>
        <v>0.16363636363636364</v>
      </c>
      <c r="P27" s="39">
        <v>2</v>
      </c>
      <c r="Q27" s="13">
        <f aca="true" t="shared" si="6" ref="Q27:Q34">P27/D27</f>
        <v>0.03636363636363636</v>
      </c>
      <c r="R27" s="20">
        <f aca="true" t="shared" si="7" ref="R27:R39">I27+K27+M27</f>
        <v>1</v>
      </c>
      <c r="S27" s="20">
        <f aca="true" t="shared" si="8" ref="S27:S40">K27+M27</f>
        <v>0.6</v>
      </c>
      <c r="T27" s="39">
        <v>13.7</v>
      </c>
      <c r="U27" s="39">
        <v>3.7</v>
      </c>
      <c r="V27" s="39">
        <v>3</v>
      </c>
      <c r="W27" s="13">
        <f aca="true" t="shared" si="9" ref="W27:W34">V27/D27</f>
        <v>0.05454545454545454</v>
      </c>
      <c r="X27" s="39">
        <v>51</v>
      </c>
      <c r="Y27" s="20">
        <f aca="true" t="shared" si="10" ref="Y27:Y34">X27/D27</f>
        <v>0.9272727272727272</v>
      </c>
      <c r="Z27" s="39">
        <v>1</v>
      </c>
      <c r="AA27" s="13">
        <f aca="true" t="shared" si="11" ref="AA27:AA34">Z27/D27</f>
        <v>0.01818181818181818</v>
      </c>
      <c r="AB27" s="39"/>
    </row>
    <row r="28" spans="1:28" ht="15">
      <c r="A28" s="214"/>
      <c r="B28" s="39" t="s">
        <v>84</v>
      </c>
      <c r="C28" s="39">
        <v>116</v>
      </c>
      <c r="D28" s="39">
        <v>93</v>
      </c>
      <c r="E28" s="13">
        <f t="shared" si="0"/>
        <v>0.8017241379310345</v>
      </c>
      <c r="F28" s="39">
        <v>9</v>
      </c>
      <c r="G28" s="19">
        <f t="shared" si="1"/>
        <v>0.0967741935483871</v>
      </c>
      <c r="H28" s="39">
        <v>59</v>
      </c>
      <c r="I28" s="13">
        <f t="shared" si="2"/>
        <v>0.6344086021505376</v>
      </c>
      <c r="J28" s="39">
        <v>18</v>
      </c>
      <c r="K28" s="13">
        <f t="shared" si="3"/>
        <v>0.1935483870967742</v>
      </c>
      <c r="L28" s="39">
        <v>7</v>
      </c>
      <c r="M28" s="13">
        <f t="shared" si="4"/>
        <v>0.07526881720430108</v>
      </c>
      <c r="N28" s="39">
        <v>8</v>
      </c>
      <c r="O28" s="13">
        <f t="shared" si="5"/>
        <v>0.08602150537634409</v>
      </c>
      <c r="P28" s="39">
        <v>3</v>
      </c>
      <c r="Q28" s="13">
        <f t="shared" si="6"/>
        <v>0.03225806451612903</v>
      </c>
      <c r="R28" s="13">
        <f t="shared" si="7"/>
        <v>0.9032258064516129</v>
      </c>
      <c r="S28" s="19">
        <f t="shared" si="8"/>
        <v>0.26881720430107525</v>
      </c>
      <c r="T28" s="1">
        <v>12</v>
      </c>
      <c r="U28" s="1">
        <v>3.2</v>
      </c>
      <c r="V28" s="39">
        <v>41</v>
      </c>
      <c r="W28" s="19">
        <f t="shared" si="9"/>
        <v>0.44086021505376344</v>
      </c>
      <c r="X28" s="39">
        <v>42</v>
      </c>
      <c r="Y28" s="13">
        <f t="shared" si="10"/>
        <v>0.45161290322580644</v>
      </c>
      <c r="Z28" s="39">
        <v>10</v>
      </c>
      <c r="AA28" s="13">
        <f t="shared" si="11"/>
        <v>0.10752688172043011</v>
      </c>
      <c r="AB28" s="39"/>
    </row>
    <row r="29" spans="1:28" ht="15">
      <c r="A29" s="214"/>
      <c r="B29" s="39" t="s">
        <v>17</v>
      </c>
      <c r="C29" s="39">
        <v>73</v>
      </c>
      <c r="D29" s="39">
        <v>36</v>
      </c>
      <c r="E29" s="13">
        <f t="shared" si="0"/>
        <v>0.4931506849315068</v>
      </c>
      <c r="F29" s="39">
        <v>3</v>
      </c>
      <c r="G29" s="19">
        <f t="shared" si="1"/>
        <v>0.08333333333333333</v>
      </c>
      <c r="H29" s="39">
        <v>19</v>
      </c>
      <c r="I29" s="13">
        <f t="shared" si="2"/>
        <v>0.5277777777777778</v>
      </c>
      <c r="J29" s="39">
        <v>13</v>
      </c>
      <c r="K29" s="13">
        <f t="shared" si="3"/>
        <v>0.3611111111111111</v>
      </c>
      <c r="L29" s="39">
        <v>1</v>
      </c>
      <c r="M29" s="13">
        <f t="shared" si="4"/>
        <v>0.027777777777777776</v>
      </c>
      <c r="N29" s="53">
        <v>6</v>
      </c>
      <c r="O29" s="19">
        <f t="shared" si="5"/>
        <v>0.16666666666666666</v>
      </c>
      <c r="P29" s="39">
        <v>1</v>
      </c>
      <c r="Q29" s="13">
        <f t="shared" si="6"/>
        <v>0.027777777777777776</v>
      </c>
      <c r="R29" s="13">
        <f t="shared" si="7"/>
        <v>0.9166666666666666</v>
      </c>
      <c r="S29" s="19">
        <f t="shared" si="8"/>
        <v>0.3888888888888889</v>
      </c>
      <c r="T29" s="1">
        <v>11.86</v>
      </c>
      <c r="U29" s="1">
        <v>3.06</v>
      </c>
      <c r="V29" s="39">
        <v>9</v>
      </c>
      <c r="W29" s="13">
        <f t="shared" si="9"/>
        <v>0.25</v>
      </c>
      <c r="X29" s="39">
        <v>23</v>
      </c>
      <c r="Y29" s="13">
        <f t="shared" si="10"/>
        <v>0.6388888888888888</v>
      </c>
      <c r="Z29" s="39">
        <v>4</v>
      </c>
      <c r="AA29" s="13">
        <f t="shared" si="11"/>
        <v>0.1111111111111111</v>
      </c>
      <c r="AB29" s="39"/>
    </row>
    <row r="30" spans="1:28" ht="15">
      <c r="A30" s="214"/>
      <c r="B30" s="39" t="s">
        <v>15</v>
      </c>
      <c r="C30" s="39">
        <v>3</v>
      </c>
      <c r="D30" s="39">
        <v>3</v>
      </c>
      <c r="E30" s="13">
        <f t="shared" si="0"/>
        <v>1</v>
      </c>
      <c r="F30" s="39">
        <v>0</v>
      </c>
      <c r="G30" s="20">
        <f t="shared" si="1"/>
        <v>0</v>
      </c>
      <c r="H30" s="39">
        <v>2</v>
      </c>
      <c r="I30" s="13">
        <f t="shared" si="2"/>
        <v>0.6666666666666666</v>
      </c>
      <c r="J30" s="39">
        <v>1</v>
      </c>
      <c r="K30" s="13">
        <f t="shared" si="3"/>
        <v>0.3333333333333333</v>
      </c>
      <c r="L30" s="39">
        <v>0</v>
      </c>
      <c r="M30" s="19">
        <f t="shared" si="4"/>
        <v>0</v>
      </c>
      <c r="N30" s="39">
        <v>0</v>
      </c>
      <c r="O30" s="13">
        <f t="shared" si="5"/>
        <v>0</v>
      </c>
      <c r="P30" s="39">
        <v>0</v>
      </c>
      <c r="Q30" s="13">
        <f t="shared" si="6"/>
        <v>0</v>
      </c>
      <c r="R30" s="20">
        <f t="shared" si="7"/>
        <v>1</v>
      </c>
      <c r="S30" s="19">
        <f t="shared" si="8"/>
        <v>0.3333333333333333</v>
      </c>
      <c r="T30" s="1">
        <v>8.3</v>
      </c>
      <c r="U30" s="39">
        <v>3.3</v>
      </c>
      <c r="V30" s="39">
        <v>0</v>
      </c>
      <c r="W30" s="13">
        <f t="shared" si="9"/>
        <v>0</v>
      </c>
      <c r="X30" s="39">
        <v>3</v>
      </c>
      <c r="Y30" s="20">
        <f t="shared" si="10"/>
        <v>1</v>
      </c>
      <c r="Z30" s="39">
        <v>0</v>
      </c>
      <c r="AA30" s="13">
        <f t="shared" si="11"/>
        <v>0</v>
      </c>
      <c r="AB30" s="39"/>
    </row>
    <row r="31" spans="1:28" ht="15">
      <c r="A31" s="214"/>
      <c r="B31" s="39" t="s">
        <v>42</v>
      </c>
      <c r="C31" s="39">
        <v>17</v>
      </c>
      <c r="D31" s="39">
        <v>17</v>
      </c>
      <c r="E31" s="13">
        <f t="shared" si="0"/>
        <v>1</v>
      </c>
      <c r="F31" s="39">
        <v>0</v>
      </c>
      <c r="G31" s="20">
        <f t="shared" si="1"/>
        <v>0</v>
      </c>
      <c r="H31" s="39">
        <v>10</v>
      </c>
      <c r="I31" s="13">
        <f t="shared" si="2"/>
        <v>0.5882352941176471</v>
      </c>
      <c r="J31" s="39">
        <v>7</v>
      </c>
      <c r="K31" s="13">
        <f t="shared" si="3"/>
        <v>0.4117647058823529</v>
      </c>
      <c r="L31" s="39">
        <v>0</v>
      </c>
      <c r="M31" s="19">
        <f t="shared" si="4"/>
        <v>0</v>
      </c>
      <c r="N31" s="39">
        <v>3</v>
      </c>
      <c r="O31" s="19">
        <f t="shared" si="5"/>
        <v>0.17647058823529413</v>
      </c>
      <c r="P31" s="39">
        <v>0</v>
      </c>
      <c r="Q31" s="13">
        <f t="shared" si="6"/>
        <v>0</v>
      </c>
      <c r="R31" s="20">
        <f t="shared" si="7"/>
        <v>1</v>
      </c>
      <c r="S31" s="13">
        <f t="shared" si="8"/>
        <v>0.4117647058823529</v>
      </c>
      <c r="T31" s="39">
        <v>13</v>
      </c>
      <c r="U31" s="39">
        <v>3.4</v>
      </c>
      <c r="V31" s="39">
        <v>7</v>
      </c>
      <c r="W31" s="19">
        <f t="shared" si="9"/>
        <v>0.4117647058823529</v>
      </c>
      <c r="X31" s="39">
        <v>10</v>
      </c>
      <c r="Y31" s="13">
        <f t="shared" si="10"/>
        <v>0.5882352941176471</v>
      </c>
      <c r="Z31" s="39">
        <v>0</v>
      </c>
      <c r="AA31" s="13">
        <f t="shared" si="11"/>
        <v>0</v>
      </c>
      <c r="AB31" s="39"/>
    </row>
    <row r="32" spans="1:28" ht="15">
      <c r="A32" s="214"/>
      <c r="B32" s="39" t="s">
        <v>13</v>
      </c>
      <c r="C32" s="39">
        <v>8</v>
      </c>
      <c r="D32" s="39">
        <v>6</v>
      </c>
      <c r="E32" s="13">
        <f t="shared" si="0"/>
        <v>0.75</v>
      </c>
      <c r="F32" s="39">
        <v>0</v>
      </c>
      <c r="G32" s="20">
        <f t="shared" si="1"/>
        <v>0</v>
      </c>
      <c r="H32" s="39">
        <v>1</v>
      </c>
      <c r="I32" s="13">
        <f t="shared" si="2"/>
        <v>0.16666666666666666</v>
      </c>
      <c r="J32" s="39">
        <v>5</v>
      </c>
      <c r="K32" s="13">
        <f t="shared" si="3"/>
        <v>0.8333333333333334</v>
      </c>
      <c r="L32" s="39">
        <v>0</v>
      </c>
      <c r="M32" s="19">
        <f t="shared" si="4"/>
        <v>0</v>
      </c>
      <c r="N32" s="39">
        <v>0</v>
      </c>
      <c r="O32" s="13">
        <f t="shared" si="5"/>
        <v>0</v>
      </c>
      <c r="P32" s="39">
        <v>0</v>
      </c>
      <c r="Q32" s="13">
        <f t="shared" si="6"/>
        <v>0</v>
      </c>
      <c r="R32" s="20">
        <f t="shared" si="7"/>
        <v>1</v>
      </c>
      <c r="S32" s="20">
        <f t="shared" si="8"/>
        <v>0.8333333333333334</v>
      </c>
      <c r="T32" s="40">
        <v>15.5</v>
      </c>
      <c r="U32" s="40">
        <v>3.8</v>
      </c>
      <c r="V32" s="39">
        <v>0</v>
      </c>
      <c r="W32" s="13">
        <f t="shared" si="9"/>
        <v>0</v>
      </c>
      <c r="X32" s="39">
        <v>6</v>
      </c>
      <c r="Y32" s="20">
        <f t="shared" si="10"/>
        <v>1</v>
      </c>
      <c r="Z32" s="39"/>
      <c r="AA32" s="13">
        <f t="shared" si="11"/>
        <v>0</v>
      </c>
      <c r="AB32" s="39"/>
    </row>
    <row r="33" spans="1:28" ht="15">
      <c r="A33" s="214"/>
      <c r="B33" s="39" t="s">
        <v>14</v>
      </c>
      <c r="C33" s="39">
        <v>5</v>
      </c>
      <c r="D33" s="39">
        <v>5</v>
      </c>
      <c r="E33" s="13">
        <f t="shared" si="0"/>
        <v>1</v>
      </c>
      <c r="F33" s="39">
        <v>0</v>
      </c>
      <c r="G33" s="20">
        <f t="shared" si="1"/>
        <v>0</v>
      </c>
      <c r="H33" s="39">
        <v>2</v>
      </c>
      <c r="I33" s="13">
        <f t="shared" si="2"/>
        <v>0.4</v>
      </c>
      <c r="J33" s="39">
        <v>3</v>
      </c>
      <c r="K33" s="13">
        <f t="shared" si="3"/>
        <v>0.6</v>
      </c>
      <c r="L33" s="39">
        <v>0</v>
      </c>
      <c r="M33" s="19">
        <f t="shared" si="4"/>
        <v>0</v>
      </c>
      <c r="N33" s="39">
        <v>0</v>
      </c>
      <c r="O33" s="13">
        <f t="shared" si="5"/>
        <v>0</v>
      </c>
      <c r="P33" s="39">
        <v>0</v>
      </c>
      <c r="Q33" s="13">
        <f t="shared" si="6"/>
        <v>0</v>
      </c>
      <c r="R33" s="20">
        <f t="shared" si="7"/>
        <v>1</v>
      </c>
      <c r="S33" s="20">
        <f t="shared" si="8"/>
        <v>0.6</v>
      </c>
      <c r="T33" s="39">
        <v>13.6</v>
      </c>
      <c r="U33" s="39">
        <v>3.6</v>
      </c>
      <c r="V33" s="39">
        <v>1</v>
      </c>
      <c r="W33" s="13">
        <f t="shared" si="9"/>
        <v>0.2</v>
      </c>
      <c r="X33" s="39">
        <v>3</v>
      </c>
      <c r="Y33" s="13">
        <f t="shared" si="10"/>
        <v>0.6</v>
      </c>
      <c r="Z33" s="39">
        <v>1</v>
      </c>
      <c r="AA33" s="13">
        <f t="shared" si="11"/>
        <v>0.2</v>
      </c>
      <c r="AB33" s="39"/>
    </row>
    <row r="34" spans="1:28" ht="15">
      <c r="A34" s="214"/>
      <c r="B34" s="39" t="s">
        <v>10</v>
      </c>
      <c r="C34" s="39">
        <f>SUM(C26:C33)</f>
        <v>337</v>
      </c>
      <c r="D34" s="39">
        <f>SUM(D26:D33)</f>
        <v>258</v>
      </c>
      <c r="E34" s="13">
        <f aca="true" t="shared" si="12" ref="E34:E40">D34/C34</f>
        <v>0.7655786350148368</v>
      </c>
      <c r="F34" s="39">
        <f>SUM(F26:F33)</f>
        <v>12</v>
      </c>
      <c r="G34" s="13">
        <f aca="true" t="shared" si="13" ref="G34:G40">F34/D34</f>
        <v>0.046511627906976744</v>
      </c>
      <c r="H34" s="39">
        <f>SUM(H26:H33)</f>
        <v>130</v>
      </c>
      <c r="I34" s="13">
        <f aca="true" t="shared" si="14" ref="I34:I40">H34/D34</f>
        <v>0.5038759689922481</v>
      </c>
      <c r="J34" s="39">
        <f>SUM(J26:J33)</f>
        <v>97</v>
      </c>
      <c r="K34" s="13">
        <f aca="true" t="shared" si="15" ref="K34:K40">J34/D34</f>
        <v>0.375968992248062</v>
      </c>
      <c r="L34" s="39">
        <f>SUM(L26:L33)</f>
        <v>19</v>
      </c>
      <c r="M34" s="13">
        <f aca="true" t="shared" si="16" ref="M34:M40">L34/D34</f>
        <v>0.07364341085271318</v>
      </c>
      <c r="N34" s="39">
        <f>SUM(N26:N33)</f>
        <v>29</v>
      </c>
      <c r="O34" s="13">
        <f t="shared" si="5"/>
        <v>0.1124031007751938</v>
      </c>
      <c r="P34" s="39">
        <f>SUM(P26:P33)</f>
        <v>9</v>
      </c>
      <c r="Q34" s="13">
        <f t="shared" si="6"/>
        <v>0.03488372093023256</v>
      </c>
      <c r="R34" s="13">
        <f t="shared" si="7"/>
        <v>0.9534883720930233</v>
      </c>
      <c r="S34" s="13">
        <f t="shared" si="8"/>
        <v>0.4496124031007752</v>
      </c>
      <c r="T34" s="39"/>
      <c r="U34" s="39"/>
      <c r="V34" s="39">
        <f>SUM(V26:V33)</f>
        <v>78</v>
      </c>
      <c r="W34" s="13">
        <f t="shared" si="9"/>
        <v>0.3023255813953488</v>
      </c>
      <c r="X34" s="39">
        <f>SUM(X26:X33)</f>
        <v>161</v>
      </c>
      <c r="Y34" s="13">
        <f t="shared" si="10"/>
        <v>0.624031007751938</v>
      </c>
      <c r="Z34" s="39">
        <f>SUM(Z26:Z33)</f>
        <v>19</v>
      </c>
      <c r="AA34" s="13">
        <f t="shared" si="11"/>
        <v>0.07364341085271318</v>
      </c>
      <c r="AB34" s="39"/>
    </row>
    <row r="35" spans="1:28" ht="15">
      <c r="A35" s="214"/>
      <c r="B35" s="39" t="s">
        <v>9</v>
      </c>
      <c r="C35" s="39"/>
      <c r="D35" s="39">
        <v>9608</v>
      </c>
      <c r="E35" s="13" t="e">
        <f t="shared" si="12"/>
        <v>#DIV/0!</v>
      </c>
      <c r="F35" s="39"/>
      <c r="G35" s="13">
        <v>0.046</v>
      </c>
      <c r="H35" s="39"/>
      <c r="I35" s="13">
        <v>0.425</v>
      </c>
      <c r="J35" s="39"/>
      <c r="K35" s="13">
        <v>0.402</v>
      </c>
      <c r="L35" s="39"/>
      <c r="M35" s="13">
        <v>0.127</v>
      </c>
      <c r="N35" s="39" t="s">
        <v>7</v>
      </c>
      <c r="O35" s="39" t="s">
        <v>7</v>
      </c>
      <c r="P35" s="39" t="s">
        <v>7</v>
      </c>
      <c r="Q35" s="39" t="s">
        <v>7</v>
      </c>
      <c r="R35" s="13">
        <f t="shared" si="7"/>
        <v>0.954</v>
      </c>
      <c r="S35" s="13">
        <f t="shared" si="8"/>
        <v>0.529</v>
      </c>
      <c r="T35" s="39"/>
      <c r="U35" s="39"/>
      <c r="V35" s="39" t="s">
        <v>8</v>
      </c>
      <c r="W35" s="39" t="s">
        <v>7</v>
      </c>
      <c r="X35" s="39" t="s">
        <v>7</v>
      </c>
      <c r="Y35" s="39" t="s">
        <v>7</v>
      </c>
      <c r="Z35" s="39" t="s">
        <v>7</v>
      </c>
      <c r="AA35" s="39" t="s">
        <v>7</v>
      </c>
      <c r="AB35" s="39"/>
    </row>
    <row r="36" spans="1:28" ht="15">
      <c r="A36" s="215"/>
      <c r="B36" s="39" t="s">
        <v>2</v>
      </c>
      <c r="C36" s="39"/>
      <c r="D36" s="39">
        <v>753371</v>
      </c>
      <c r="E36" s="13" t="e">
        <f t="shared" si="12"/>
        <v>#DIV/0!</v>
      </c>
      <c r="F36" s="39"/>
      <c r="G36" s="13">
        <f t="shared" si="13"/>
        <v>0</v>
      </c>
      <c r="H36" s="39"/>
      <c r="I36" s="13">
        <f t="shared" si="14"/>
        <v>0</v>
      </c>
      <c r="J36" s="39"/>
      <c r="K36" s="13">
        <f t="shared" si="15"/>
        <v>0</v>
      </c>
      <c r="L36" s="39"/>
      <c r="M36" s="13">
        <f t="shared" si="16"/>
        <v>0</v>
      </c>
      <c r="N36" s="39" t="s">
        <v>7</v>
      </c>
      <c r="O36" s="39" t="s">
        <v>7</v>
      </c>
      <c r="P36" s="39" t="s">
        <v>7</v>
      </c>
      <c r="Q36" s="39" t="s">
        <v>7</v>
      </c>
      <c r="R36" s="13">
        <f t="shared" si="7"/>
        <v>0</v>
      </c>
      <c r="S36" s="13">
        <f t="shared" si="8"/>
        <v>0</v>
      </c>
      <c r="T36" s="39"/>
      <c r="U36" s="39"/>
      <c r="V36" s="39" t="s">
        <v>8</v>
      </c>
      <c r="W36" s="39" t="s">
        <v>7</v>
      </c>
      <c r="X36" s="39" t="s">
        <v>7</v>
      </c>
      <c r="Y36" s="39" t="s">
        <v>7</v>
      </c>
      <c r="Z36" s="39" t="s">
        <v>7</v>
      </c>
      <c r="AA36" s="39" t="s">
        <v>7</v>
      </c>
      <c r="AB36" s="39"/>
    </row>
    <row r="37" spans="1:28" ht="15" hidden="1">
      <c r="A37" s="249" t="s">
        <v>12</v>
      </c>
      <c r="B37" s="39" t="s">
        <v>44</v>
      </c>
      <c r="C37" s="39"/>
      <c r="D37" s="39"/>
      <c r="E37" s="13" t="e">
        <f t="shared" si="12"/>
        <v>#DIV/0!</v>
      </c>
      <c r="F37" s="39"/>
      <c r="G37" s="13" t="e">
        <f t="shared" si="13"/>
        <v>#DIV/0!</v>
      </c>
      <c r="H37" s="39"/>
      <c r="I37" s="13" t="e">
        <f t="shared" si="14"/>
        <v>#DIV/0!</v>
      </c>
      <c r="J37" s="39"/>
      <c r="K37" s="13" t="e">
        <f t="shared" si="15"/>
        <v>#DIV/0!</v>
      </c>
      <c r="L37" s="39"/>
      <c r="M37" s="13" t="e">
        <f t="shared" si="16"/>
        <v>#DIV/0!</v>
      </c>
      <c r="N37" s="39" t="s">
        <v>7</v>
      </c>
      <c r="O37" s="39" t="s">
        <v>7</v>
      </c>
      <c r="P37" s="39" t="s">
        <v>7</v>
      </c>
      <c r="Q37" s="39" t="s">
        <v>7</v>
      </c>
      <c r="R37" s="13" t="e">
        <f t="shared" si="7"/>
        <v>#DIV/0!</v>
      </c>
      <c r="S37" s="13" t="e">
        <f t="shared" si="8"/>
        <v>#DIV/0!</v>
      </c>
      <c r="T37" s="39"/>
      <c r="U37" s="39"/>
      <c r="V37" s="39" t="s">
        <v>8</v>
      </c>
      <c r="W37" s="39" t="s">
        <v>7</v>
      </c>
      <c r="X37" s="39" t="s">
        <v>7</v>
      </c>
      <c r="Y37" s="39" t="s">
        <v>7</v>
      </c>
      <c r="Z37" s="39" t="s">
        <v>7</v>
      </c>
      <c r="AA37" s="39" t="s">
        <v>7</v>
      </c>
      <c r="AB37" s="39"/>
    </row>
    <row r="38" spans="1:28" ht="15" hidden="1">
      <c r="A38" s="227"/>
      <c r="B38" s="39" t="s">
        <v>10</v>
      </c>
      <c r="C38" s="39"/>
      <c r="D38" s="39"/>
      <c r="E38" s="13" t="e">
        <f t="shared" si="12"/>
        <v>#DIV/0!</v>
      </c>
      <c r="F38" s="39"/>
      <c r="G38" s="13" t="e">
        <f t="shared" si="13"/>
        <v>#DIV/0!</v>
      </c>
      <c r="H38" s="39"/>
      <c r="I38" s="13" t="e">
        <f t="shared" si="14"/>
        <v>#DIV/0!</v>
      </c>
      <c r="J38" s="39"/>
      <c r="K38" s="13" t="e">
        <f t="shared" si="15"/>
        <v>#DIV/0!</v>
      </c>
      <c r="L38" s="39"/>
      <c r="M38" s="13" t="e">
        <f t="shared" si="16"/>
        <v>#DIV/0!</v>
      </c>
      <c r="N38" s="39" t="s">
        <v>7</v>
      </c>
      <c r="O38" s="39" t="s">
        <v>7</v>
      </c>
      <c r="P38" s="39" t="s">
        <v>7</v>
      </c>
      <c r="Q38" s="39" t="s">
        <v>7</v>
      </c>
      <c r="R38" s="13" t="e">
        <f t="shared" si="7"/>
        <v>#DIV/0!</v>
      </c>
      <c r="S38" s="13" t="e">
        <f t="shared" si="8"/>
        <v>#DIV/0!</v>
      </c>
      <c r="T38" s="39"/>
      <c r="U38" s="39"/>
      <c r="V38" s="39" t="s">
        <v>8</v>
      </c>
      <c r="W38" s="39" t="s">
        <v>7</v>
      </c>
      <c r="X38" s="39" t="s">
        <v>7</v>
      </c>
      <c r="Y38" s="39" t="s">
        <v>7</v>
      </c>
      <c r="Z38" s="39" t="s">
        <v>7</v>
      </c>
      <c r="AA38" s="39" t="s">
        <v>7</v>
      </c>
      <c r="AB38" s="39"/>
    </row>
    <row r="39" spans="1:28" ht="15" hidden="1">
      <c r="A39" s="227"/>
      <c r="B39" s="39" t="s">
        <v>9</v>
      </c>
      <c r="C39" s="39"/>
      <c r="D39" s="39"/>
      <c r="E39" s="13" t="e">
        <f t="shared" si="12"/>
        <v>#DIV/0!</v>
      </c>
      <c r="F39" s="39"/>
      <c r="G39" s="13" t="e">
        <f t="shared" si="13"/>
        <v>#DIV/0!</v>
      </c>
      <c r="H39" s="39"/>
      <c r="I39" s="13" t="e">
        <f t="shared" si="14"/>
        <v>#DIV/0!</v>
      </c>
      <c r="J39" s="39"/>
      <c r="K39" s="13" t="e">
        <f t="shared" si="15"/>
        <v>#DIV/0!</v>
      </c>
      <c r="L39" s="39"/>
      <c r="M39" s="13" t="e">
        <f t="shared" si="16"/>
        <v>#DIV/0!</v>
      </c>
      <c r="N39" s="39" t="s">
        <v>7</v>
      </c>
      <c r="O39" s="39" t="s">
        <v>7</v>
      </c>
      <c r="P39" s="39" t="s">
        <v>7</v>
      </c>
      <c r="Q39" s="39" t="s">
        <v>7</v>
      </c>
      <c r="R39" s="13" t="e">
        <f t="shared" si="7"/>
        <v>#DIV/0!</v>
      </c>
      <c r="S39" s="13" t="e">
        <f t="shared" si="8"/>
        <v>#DIV/0!</v>
      </c>
      <c r="T39" s="39"/>
      <c r="U39" s="39"/>
      <c r="V39" s="39" t="s">
        <v>8</v>
      </c>
      <c r="W39" s="39" t="s">
        <v>7</v>
      </c>
      <c r="X39" s="39" t="s">
        <v>7</v>
      </c>
      <c r="Y39" s="39" t="s">
        <v>7</v>
      </c>
      <c r="Z39" s="39" t="s">
        <v>7</v>
      </c>
      <c r="AA39" s="39" t="s">
        <v>7</v>
      </c>
      <c r="AB39" s="39"/>
    </row>
    <row r="40" spans="1:28" ht="15" hidden="1">
      <c r="A40" s="227"/>
      <c r="B40" s="39" t="s">
        <v>2</v>
      </c>
      <c r="C40" s="39"/>
      <c r="D40" s="39"/>
      <c r="E40" s="13" t="e">
        <f t="shared" si="12"/>
        <v>#DIV/0!</v>
      </c>
      <c r="F40" s="39"/>
      <c r="G40" s="13" t="e">
        <f t="shared" si="13"/>
        <v>#DIV/0!</v>
      </c>
      <c r="H40" s="39"/>
      <c r="I40" s="39" t="e">
        <f t="shared" si="14"/>
        <v>#DIV/0!</v>
      </c>
      <c r="J40" s="39"/>
      <c r="K40" s="13" t="e">
        <f t="shared" si="15"/>
        <v>#DIV/0!</v>
      </c>
      <c r="L40" s="39"/>
      <c r="M40" s="13" t="e">
        <f t="shared" si="16"/>
        <v>#DIV/0!</v>
      </c>
      <c r="N40" s="39" t="s">
        <v>7</v>
      </c>
      <c r="O40" s="39" t="s">
        <v>7</v>
      </c>
      <c r="P40" s="39" t="s">
        <v>7</v>
      </c>
      <c r="Q40" s="39" t="s">
        <v>7</v>
      </c>
      <c r="R40" s="13" t="e">
        <f>I40+K40+M40</f>
        <v>#DIV/0!</v>
      </c>
      <c r="S40" s="13" t="e">
        <f t="shared" si="8"/>
        <v>#DIV/0!</v>
      </c>
      <c r="T40" s="39"/>
      <c r="U40" s="39"/>
      <c r="V40" s="39" t="s">
        <v>8</v>
      </c>
      <c r="W40" s="39" t="s">
        <v>7</v>
      </c>
      <c r="X40" s="39" t="s">
        <v>7</v>
      </c>
      <c r="Y40" s="39" t="s">
        <v>7</v>
      </c>
      <c r="Z40" s="39" t="s">
        <v>7</v>
      </c>
      <c r="AA40" s="39" t="s">
        <v>7</v>
      </c>
      <c r="AB40" s="39"/>
    </row>
    <row r="41" spans="6:7" ht="15" customHeight="1">
      <c r="F41" s="227"/>
      <c r="G41" s="227"/>
    </row>
    <row r="42" spans="1:22" ht="78" customHeight="1" thickBot="1">
      <c r="A42" s="77" t="s">
        <v>45</v>
      </c>
      <c r="B42" s="227" t="s">
        <v>6</v>
      </c>
      <c r="C42" s="227"/>
      <c r="D42" s="227"/>
      <c r="E42" s="4" t="s">
        <v>5</v>
      </c>
      <c r="F42" s="105" t="s">
        <v>71</v>
      </c>
      <c r="G42" s="105" t="s">
        <v>70</v>
      </c>
      <c r="H42" s="105" t="s">
        <v>109</v>
      </c>
      <c r="I42" s="2" t="s">
        <v>88</v>
      </c>
      <c r="J42" s="105" t="s">
        <v>73</v>
      </c>
      <c r="K42" s="105" t="s">
        <v>74</v>
      </c>
      <c r="L42" s="105" t="s">
        <v>75</v>
      </c>
      <c r="M42" s="105" t="s">
        <v>76</v>
      </c>
      <c r="N42" s="4" t="s">
        <v>4</v>
      </c>
      <c r="O42" s="4" t="s">
        <v>3</v>
      </c>
      <c r="P42" s="4" t="s">
        <v>2</v>
      </c>
      <c r="Q42" s="4" t="s">
        <v>46</v>
      </c>
      <c r="V42" s="2"/>
    </row>
    <row r="43" spans="1:24" ht="127.5" customHeight="1" thickBot="1">
      <c r="A43" s="52" t="s">
        <v>156</v>
      </c>
      <c r="B43" s="260" t="s">
        <v>111</v>
      </c>
      <c r="C43" s="260"/>
      <c r="D43" s="260"/>
      <c r="E43" s="42" t="s">
        <v>194</v>
      </c>
      <c r="F43" s="42"/>
      <c r="G43" s="42"/>
      <c r="H43" s="112"/>
      <c r="I43" s="108"/>
      <c r="J43" s="108"/>
      <c r="K43" s="196"/>
      <c r="L43" s="197"/>
      <c r="M43" s="112"/>
      <c r="N43" s="111"/>
      <c r="O43" s="111"/>
      <c r="P43" s="111"/>
      <c r="Q43" s="42"/>
      <c r="R43" s="45"/>
      <c r="S43" s="45"/>
      <c r="T43" s="45"/>
      <c r="U43" s="50"/>
      <c r="V43" s="51"/>
      <c r="W43" s="46"/>
      <c r="X43" s="9"/>
    </row>
    <row r="44" spans="1:24" ht="164.25" customHeight="1" thickBot="1">
      <c r="A44" s="52" t="s">
        <v>157</v>
      </c>
      <c r="B44" s="260" t="s">
        <v>112</v>
      </c>
      <c r="C44" s="260"/>
      <c r="D44" s="260"/>
      <c r="E44" s="42" t="s">
        <v>169</v>
      </c>
      <c r="F44" s="42"/>
      <c r="G44" s="42"/>
      <c r="H44" s="112"/>
      <c r="I44" s="108"/>
      <c r="J44" s="108"/>
      <c r="K44" s="196"/>
      <c r="L44" s="198"/>
      <c r="M44" s="112"/>
      <c r="N44" s="111"/>
      <c r="O44" s="111"/>
      <c r="P44" s="111"/>
      <c r="Q44" s="42"/>
      <c r="R44" s="45"/>
      <c r="S44" s="45"/>
      <c r="T44" s="45"/>
      <c r="U44" s="50"/>
      <c r="V44" s="51"/>
      <c r="W44" s="47"/>
      <c r="X44" s="9"/>
    </row>
    <row r="45" spans="1:24" s="57" customFormat="1" ht="237.75" customHeight="1" thickBot="1">
      <c r="A45" s="66" t="s">
        <v>134</v>
      </c>
      <c r="B45" s="259" t="s">
        <v>158</v>
      </c>
      <c r="C45" s="259"/>
      <c r="D45" s="259"/>
      <c r="E45" s="63">
        <v>1</v>
      </c>
      <c r="F45" s="42"/>
      <c r="G45" s="42"/>
      <c r="H45" s="112"/>
      <c r="I45" s="108"/>
      <c r="J45" s="108"/>
      <c r="K45" s="196"/>
      <c r="L45" s="198"/>
      <c r="M45" s="112"/>
      <c r="N45" s="111"/>
      <c r="O45" s="111"/>
      <c r="P45" s="111"/>
      <c r="Q45" s="42"/>
      <c r="R45" s="45"/>
      <c r="S45" s="67"/>
      <c r="T45" s="67"/>
      <c r="U45" s="68"/>
      <c r="V45" s="69"/>
      <c r="W45" s="70"/>
      <c r="X45" s="9"/>
    </row>
    <row r="46" spans="1:24" ht="108" customHeight="1" thickBot="1">
      <c r="A46" s="209" t="s">
        <v>223</v>
      </c>
      <c r="B46" s="260" t="s">
        <v>218</v>
      </c>
      <c r="C46" s="260"/>
      <c r="D46" s="260"/>
      <c r="E46" s="42" t="s">
        <v>193</v>
      </c>
      <c r="F46" s="42"/>
      <c r="G46" s="42"/>
      <c r="H46" s="112"/>
      <c r="I46" s="108"/>
      <c r="J46" s="108"/>
      <c r="K46" s="196"/>
      <c r="L46" s="198"/>
      <c r="M46" s="112"/>
      <c r="N46" s="111"/>
      <c r="O46" s="111"/>
      <c r="P46" s="111"/>
      <c r="Q46" s="42"/>
      <c r="R46" s="45"/>
      <c r="S46" s="45"/>
      <c r="T46" s="45"/>
      <c r="U46" s="50"/>
      <c r="V46" s="51"/>
      <c r="W46" s="47"/>
      <c r="X46" s="9"/>
    </row>
    <row r="47" spans="1:24" s="77" customFormat="1" ht="112.5" customHeight="1" thickBot="1">
      <c r="A47" s="209" t="s">
        <v>224</v>
      </c>
      <c r="B47" s="261" t="s">
        <v>218</v>
      </c>
      <c r="C47" s="262"/>
      <c r="D47" s="263"/>
      <c r="E47" s="42" t="s">
        <v>194</v>
      </c>
      <c r="F47" s="42"/>
      <c r="G47" s="42"/>
      <c r="H47" s="112"/>
      <c r="I47" s="108"/>
      <c r="J47" s="108"/>
      <c r="K47" s="196"/>
      <c r="L47" s="108"/>
      <c r="M47" s="42"/>
      <c r="N47" s="111"/>
      <c r="O47" s="111"/>
      <c r="P47" s="111"/>
      <c r="Q47" s="42"/>
      <c r="R47" s="45"/>
      <c r="S47" s="45"/>
      <c r="T47" s="45"/>
      <c r="U47" s="58"/>
      <c r="V47" s="81"/>
      <c r="W47" s="82"/>
      <c r="X47" s="9"/>
    </row>
    <row r="48" spans="1:24" s="77" customFormat="1" ht="100.5" customHeight="1" thickBot="1">
      <c r="A48" s="209" t="s">
        <v>225</v>
      </c>
      <c r="B48" s="261" t="s">
        <v>217</v>
      </c>
      <c r="C48" s="262"/>
      <c r="D48" s="263"/>
      <c r="E48" s="42" t="s">
        <v>194</v>
      </c>
      <c r="F48" s="42"/>
      <c r="G48" s="42"/>
      <c r="H48" s="112"/>
      <c r="I48" s="108"/>
      <c r="J48" s="108"/>
      <c r="K48" s="196"/>
      <c r="L48" s="108"/>
      <c r="M48" s="42"/>
      <c r="N48" s="111"/>
      <c r="O48" s="111"/>
      <c r="P48" s="111"/>
      <c r="Q48" s="42"/>
      <c r="R48" s="45"/>
      <c r="S48" s="45"/>
      <c r="T48" s="45"/>
      <c r="U48" s="58"/>
      <c r="V48" s="81"/>
      <c r="W48" s="82"/>
      <c r="X48" s="9"/>
    </row>
    <row r="49" spans="1:24" ht="249" customHeight="1" thickBot="1">
      <c r="A49" s="52" t="s">
        <v>136</v>
      </c>
      <c r="B49" s="260" t="s">
        <v>160</v>
      </c>
      <c r="C49" s="260"/>
      <c r="D49" s="260"/>
      <c r="E49" s="42" t="s">
        <v>194</v>
      </c>
      <c r="F49" s="42"/>
      <c r="G49" s="42"/>
      <c r="H49" s="112"/>
      <c r="I49" s="108"/>
      <c r="J49" s="108"/>
      <c r="K49" s="196"/>
      <c r="L49" s="197"/>
      <c r="M49" s="112"/>
      <c r="N49" s="111"/>
      <c r="O49" s="111"/>
      <c r="P49" s="111"/>
      <c r="Q49" s="42"/>
      <c r="R49" s="45"/>
      <c r="S49" s="45"/>
      <c r="T49" s="45"/>
      <c r="U49" s="58"/>
      <c r="V49" s="59"/>
      <c r="W49" s="60"/>
      <c r="X49" s="9"/>
    </row>
    <row r="50" spans="1:24" ht="103.5" customHeight="1" thickBot="1">
      <c r="A50" s="209" t="s">
        <v>226</v>
      </c>
      <c r="B50" s="250" t="s">
        <v>161</v>
      </c>
      <c r="C50" s="251"/>
      <c r="D50" s="252"/>
      <c r="E50" s="42" t="s">
        <v>194</v>
      </c>
      <c r="F50" s="42"/>
      <c r="G50" s="42"/>
      <c r="H50" s="112"/>
      <c r="I50" s="108"/>
      <c r="J50" s="108"/>
      <c r="K50" s="196"/>
      <c r="L50" s="198"/>
      <c r="M50" s="112"/>
      <c r="N50" s="111"/>
      <c r="O50" s="111"/>
      <c r="P50" s="111"/>
      <c r="Q50" s="83"/>
      <c r="R50" s="45"/>
      <c r="S50" s="45"/>
      <c r="T50" s="45"/>
      <c r="U50" s="50"/>
      <c r="V50" s="51"/>
      <c r="W50" s="47"/>
      <c r="X50" s="9"/>
    </row>
    <row r="51" spans="1:24" s="77" customFormat="1" ht="81" customHeight="1" thickBot="1">
      <c r="A51" s="209" t="s">
        <v>227</v>
      </c>
      <c r="B51" s="253"/>
      <c r="C51" s="254"/>
      <c r="D51" s="255"/>
      <c r="E51" s="42" t="s">
        <v>194</v>
      </c>
      <c r="F51" s="42"/>
      <c r="G51" s="42"/>
      <c r="H51" s="112"/>
      <c r="I51" s="108"/>
      <c r="J51" s="108"/>
      <c r="K51" s="196"/>
      <c r="L51" s="108"/>
      <c r="M51" s="42"/>
      <c r="N51" s="111"/>
      <c r="O51" s="111"/>
      <c r="P51" s="111"/>
      <c r="Q51" s="83"/>
      <c r="R51" s="45"/>
      <c r="S51" s="45"/>
      <c r="T51" s="45"/>
      <c r="U51" s="58"/>
      <c r="V51" s="81"/>
      <c r="W51" s="82"/>
      <c r="X51" s="9"/>
    </row>
    <row r="52" spans="1:26" s="77" customFormat="1" ht="113.25" customHeight="1" thickBot="1">
      <c r="A52" s="210" t="s">
        <v>228</v>
      </c>
      <c r="B52" s="253"/>
      <c r="C52" s="254"/>
      <c r="D52" s="255"/>
      <c r="E52" s="83" t="s">
        <v>194</v>
      </c>
      <c r="F52" s="42"/>
      <c r="G52" s="42"/>
      <c r="H52" s="112"/>
      <c r="I52" s="108"/>
      <c r="J52" s="108"/>
      <c r="K52" s="196"/>
      <c r="L52" s="108"/>
      <c r="M52" s="42"/>
      <c r="N52" s="199"/>
      <c r="O52" s="199"/>
      <c r="P52" s="199"/>
      <c r="Q52" s="83"/>
      <c r="R52" s="80"/>
      <c r="S52" s="80"/>
      <c r="T52" s="80"/>
      <c r="U52" s="84"/>
      <c r="V52" s="85"/>
      <c r="W52" s="86"/>
      <c r="X52" s="9"/>
      <c r="Y52" s="78"/>
      <c r="Z52" s="78"/>
    </row>
    <row r="53" spans="1:26" ht="210.75" customHeight="1">
      <c r="A53" s="209" t="s">
        <v>229</v>
      </c>
      <c r="B53" s="264" t="s">
        <v>114</v>
      </c>
      <c r="C53" s="264"/>
      <c r="D53" s="264"/>
      <c r="E53" s="42" t="s">
        <v>194</v>
      </c>
      <c r="F53" s="42"/>
      <c r="G53" s="42"/>
      <c r="H53" s="112"/>
      <c r="I53" s="108"/>
      <c r="J53" s="108"/>
      <c r="K53" s="196"/>
      <c r="L53" s="200"/>
      <c r="M53" s="112"/>
      <c r="N53" s="111"/>
      <c r="O53" s="111"/>
      <c r="P53" s="111"/>
      <c r="Q53" s="42"/>
      <c r="R53" s="45"/>
      <c r="S53" s="45"/>
      <c r="T53" s="45"/>
      <c r="U53" s="58"/>
      <c r="V53" s="81"/>
      <c r="W53" s="81"/>
      <c r="X53" s="68"/>
      <c r="Y53" s="77"/>
      <c r="Z53" s="77"/>
    </row>
    <row r="54" spans="1:24" s="77" customFormat="1" ht="123.75" customHeight="1">
      <c r="A54" s="209" t="s">
        <v>230</v>
      </c>
      <c r="B54" s="264"/>
      <c r="C54" s="264"/>
      <c r="D54" s="264"/>
      <c r="E54" s="42" t="s">
        <v>194</v>
      </c>
      <c r="F54" s="201"/>
      <c r="G54" s="201"/>
      <c r="H54" s="202"/>
      <c r="I54" s="203"/>
      <c r="J54" s="203"/>
      <c r="K54" s="196"/>
      <c r="L54" s="203"/>
      <c r="M54" s="201"/>
      <c r="N54" s="111"/>
      <c r="O54" s="111"/>
      <c r="P54" s="111"/>
      <c r="Q54" s="42"/>
      <c r="R54" s="45"/>
      <c r="S54" s="45"/>
      <c r="T54" s="45"/>
      <c r="U54" s="58"/>
      <c r="V54" s="81"/>
      <c r="W54" s="81"/>
      <c r="X54" s="68"/>
    </row>
    <row r="55" spans="1:26" ht="83.25" customHeight="1">
      <c r="A55" s="211" t="s">
        <v>231</v>
      </c>
      <c r="B55" s="260" t="s">
        <v>159</v>
      </c>
      <c r="C55" s="260"/>
      <c r="D55" s="260"/>
      <c r="E55" s="88" t="s">
        <v>193</v>
      </c>
      <c r="F55" s="83"/>
      <c r="G55" s="42"/>
      <c r="H55" s="112"/>
      <c r="I55" s="108"/>
      <c r="J55" s="108"/>
      <c r="K55" s="196"/>
      <c r="L55" s="108"/>
      <c r="M55" s="113"/>
      <c r="N55" s="204"/>
      <c r="O55" s="109"/>
      <c r="P55" s="110"/>
      <c r="Q55" s="58"/>
      <c r="R55" s="150"/>
      <c r="S55" s="79"/>
      <c r="T55" s="79"/>
      <c r="U55" s="79"/>
      <c r="V55" s="79"/>
      <c r="W55" s="79"/>
      <c r="X55" s="77"/>
      <c r="Y55" s="77"/>
      <c r="Z55" s="77"/>
    </row>
    <row r="56" spans="1:26" ht="75.75" customHeight="1">
      <c r="A56" s="211" t="s">
        <v>232</v>
      </c>
      <c r="B56" s="260"/>
      <c r="C56" s="260"/>
      <c r="D56" s="260"/>
      <c r="E56" s="88" t="s">
        <v>194</v>
      </c>
      <c r="F56" s="205"/>
      <c r="G56" s="42"/>
      <c r="H56" s="112"/>
      <c r="I56" s="108"/>
      <c r="J56" s="108"/>
      <c r="K56" s="196"/>
      <c r="L56" s="108"/>
      <c r="M56" s="108"/>
      <c r="N56" s="204"/>
      <c r="O56" s="109"/>
      <c r="P56" s="110"/>
      <c r="Q56" s="58"/>
      <c r="R56" s="150"/>
      <c r="S56" s="79"/>
      <c r="T56" s="79"/>
      <c r="U56" s="79"/>
      <c r="V56" s="79"/>
      <c r="W56" s="79"/>
      <c r="X56" s="77"/>
      <c r="Y56" s="77"/>
      <c r="Z56" s="77"/>
    </row>
    <row r="57" spans="1:26" ht="58.5" customHeight="1">
      <c r="A57" s="212" t="s">
        <v>233</v>
      </c>
      <c r="B57" s="250" t="s">
        <v>162</v>
      </c>
      <c r="C57" s="251"/>
      <c r="D57" s="252"/>
      <c r="E57" s="87" t="s">
        <v>194</v>
      </c>
      <c r="F57" s="42"/>
      <c r="G57" s="42"/>
      <c r="H57" s="112"/>
      <c r="I57" s="42"/>
      <c r="J57" s="42"/>
      <c r="K57" s="196"/>
      <c r="L57" s="42"/>
      <c r="M57" s="112"/>
      <c r="N57" s="111"/>
      <c r="O57" s="111"/>
      <c r="P57" s="111"/>
      <c r="Q57" s="150"/>
      <c r="R57" s="150"/>
      <c r="S57" s="79"/>
      <c r="T57" s="79"/>
      <c r="U57" s="79"/>
      <c r="V57" s="79"/>
      <c r="W57" s="79"/>
      <c r="X57" s="77"/>
      <c r="Y57" s="77"/>
      <c r="Z57" s="77"/>
    </row>
    <row r="58" spans="1:26" ht="33.75" customHeight="1">
      <c r="A58" s="209" t="s">
        <v>234</v>
      </c>
      <c r="B58" s="253"/>
      <c r="C58" s="254"/>
      <c r="D58" s="255"/>
      <c r="E58" s="87" t="s">
        <v>169</v>
      </c>
      <c r="F58" s="42"/>
      <c r="G58" s="42"/>
      <c r="H58" s="112"/>
      <c r="I58" s="42"/>
      <c r="J58" s="42"/>
      <c r="K58" s="196"/>
      <c r="L58" s="42"/>
      <c r="M58" s="42"/>
      <c r="N58" s="111"/>
      <c r="O58" s="111"/>
      <c r="P58" s="111"/>
      <c r="Q58" s="150"/>
      <c r="R58" s="150"/>
      <c r="S58" s="79"/>
      <c r="T58" s="79"/>
      <c r="U58" s="79"/>
      <c r="V58" s="79"/>
      <c r="W58" s="79"/>
      <c r="X58" s="77"/>
      <c r="Y58" s="77"/>
      <c r="Z58" s="77"/>
    </row>
    <row r="59" spans="1:23" ht="44.25" customHeight="1">
      <c r="A59" s="209" t="s">
        <v>235</v>
      </c>
      <c r="B59" s="256"/>
      <c r="C59" s="257"/>
      <c r="D59" s="258"/>
      <c r="E59" s="87" t="s">
        <v>194</v>
      </c>
      <c r="F59" s="42"/>
      <c r="G59" s="42"/>
      <c r="H59" s="112"/>
      <c r="I59" s="42"/>
      <c r="J59" s="42"/>
      <c r="K59" s="196"/>
      <c r="L59" s="42"/>
      <c r="M59" s="42"/>
      <c r="N59" s="111"/>
      <c r="O59" s="111"/>
      <c r="P59" s="111"/>
      <c r="Q59" s="150"/>
      <c r="R59" s="150"/>
      <c r="S59" s="39"/>
      <c r="T59" s="39"/>
      <c r="U59" s="39"/>
      <c r="V59" s="39"/>
      <c r="W59" s="39"/>
    </row>
    <row r="60" spans="1:23" ht="26.25">
      <c r="A60" s="39"/>
      <c r="B60" s="225"/>
      <c r="C60" s="225"/>
      <c r="D60" s="225"/>
      <c r="E60" s="39"/>
      <c r="F60" s="15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26.25">
      <c r="A61" s="39"/>
      <c r="B61" s="225"/>
      <c r="C61" s="225"/>
      <c r="D61" s="225"/>
      <c r="E61" s="39"/>
      <c r="F61" s="15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5">
      <c r="A62" s="39"/>
      <c r="B62" s="225"/>
      <c r="C62" s="225"/>
      <c r="D62" s="225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5">
      <c r="A63" s="39"/>
      <c r="B63" s="225"/>
      <c r="C63" s="225"/>
      <c r="D63" s="225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5">
      <c r="A64" s="39"/>
      <c r="B64" s="225"/>
      <c r="C64" s="225"/>
      <c r="D64" s="225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5">
      <c r="A65" s="39"/>
      <c r="B65" s="225"/>
      <c r="C65" s="225"/>
      <c r="D65" s="225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5">
      <c r="A66" s="39"/>
      <c r="B66" s="225"/>
      <c r="C66" s="225"/>
      <c r="D66" s="225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5">
      <c r="A67" s="39"/>
      <c r="B67" s="225"/>
      <c r="C67" s="225"/>
      <c r="D67" s="225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5">
      <c r="A68" s="39"/>
      <c r="B68" s="225"/>
      <c r="C68" s="225"/>
      <c r="D68" s="225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5">
      <c r="A69" s="39"/>
      <c r="B69" s="225"/>
      <c r="C69" s="225"/>
      <c r="D69" s="225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5">
      <c r="A70" s="39"/>
      <c r="B70" s="225"/>
      <c r="C70" s="225"/>
      <c r="D70" s="225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5">
      <c r="A71" s="39"/>
      <c r="B71" s="225"/>
      <c r="C71" s="225"/>
      <c r="D71" s="225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5">
      <c r="A72" s="39"/>
      <c r="B72" s="225"/>
      <c r="C72" s="225"/>
      <c r="D72" s="225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2:4" ht="15">
      <c r="B73" s="227"/>
      <c r="C73" s="227"/>
      <c r="D73" s="227"/>
    </row>
  </sheetData>
  <sheetProtection/>
  <mergeCells count="40">
    <mergeCell ref="B44:D44"/>
    <mergeCell ref="B1:L1"/>
    <mergeCell ref="C2:E2"/>
    <mergeCell ref="F2:G2"/>
    <mergeCell ref="H2:I2"/>
    <mergeCell ref="J2:K2"/>
    <mergeCell ref="B43:D43"/>
    <mergeCell ref="N2:O2"/>
    <mergeCell ref="P2:Q2"/>
    <mergeCell ref="V2:AA2"/>
    <mergeCell ref="A37:A40"/>
    <mergeCell ref="F41:G41"/>
    <mergeCell ref="B42:D42"/>
    <mergeCell ref="L2:M2"/>
    <mergeCell ref="A26:A36"/>
    <mergeCell ref="A15:A25"/>
    <mergeCell ref="A4:A14"/>
    <mergeCell ref="B45:D45"/>
    <mergeCell ref="B46:D46"/>
    <mergeCell ref="B49:D49"/>
    <mergeCell ref="B47:D47"/>
    <mergeCell ref="B48:D48"/>
    <mergeCell ref="B55:D56"/>
    <mergeCell ref="B50:D52"/>
    <mergeCell ref="B53:D54"/>
    <mergeCell ref="B60:D60"/>
    <mergeCell ref="B61:D61"/>
    <mergeCell ref="B62:D62"/>
    <mergeCell ref="B63:D63"/>
    <mergeCell ref="B57:D5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69:D69"/>
  </mergeCells>
  <printOptions/>
  <pageMargins left="0.7" right="0.7" top="0.75" bottom="0.75" header="0.3" footer="0.3"/>
  <pageSetup horizontalDpi="600" verticalDpi="600" orientation="portrait" paperSize="9" scale="51" r:id="rId1"/>
  <rowBreaks count="1" manualBreakCount="1">
    <brk id="41" max="26" man="1"/>
  </rowBreaks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SheetLayoutView="100" zoomScalePageLayoutView="0" workbookViewId="0" topLeftCell="A28">
      <selection activeCell="B1" sqref="B1:L1"/>
    </sheetView>
  </sheetViews>
  <sheetFormatPr defaultColWidth="9.140625" defaultRowHeight="15"/>
  <cols>
    <col min="1" max="1" width="9.140625" style="6" customWidth="1"/>
    <col min="2" max="2" width="28.28125" style="6" customWidth="1"/>
    <col min="3" max="3" width="11.00390625" style="6" customWidth="1"/>
    <col min="4" max="16" width="9.140625" style="6" customWidth="1"/>
    <col min="17" max="17" width="14.28125" style="6" customWidth="1"/>
    <col min="18" max="18" width="10.140625" style="6" bestFit="1" customWidth="1"/>
    <col min="19" max="16384" width="9.140625" style="6" customWidth="1"/>
  </cols>
  <sheetData>
    <row r="1" spans="2:12" ht="15">
      <c r="B1" s="227" t="s">
        <v>245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3:27" ht="109.5" customHeight="1">
      <c r="C2" s="227" t="s">
        <v>39</v>
      </c>
      <c r="D2" s="227"/>
      <c r="E2" s="227"/>
      <c r="F2" s="227" t="s">
        <v>38</v>
      </c>
      <c r="G2" s="227"/>
      <c r="H2" s="227" t="s">
        <v>37</v>
      </c>
      <c r="I2" s="227"/>
      <c r="J2" s="227" t="s">
        <v>36</v>
      </c>
      <c r="K2" s="227"/>
      <c r="L2" s="228" t="s">
        <v>35</v>
      </c>
      <c r="M2" s="229"/>
      <c r="N2" s="227" t="s">
        <v>34</v>
      </c>
      <c r="O2" s="227"/>
      <c r="P2" s="227" t="s">
        <v>33</v>
      </c>
      <c r="Q2" s="227"/>
      <c r="R2" s="6" t="s">
        <v>32</v>
      </c>
      <c r="S2" s="6" t="s">
        <v>31</v>
      </c>
      <c r="T2" s="6" t="s">
        <v>30</v>
      </c>
      <c r="U2" s="6" t="s">
        <v>29</v>
      </c>
      <c r="V2" s="227" t="s">
        <v>28</v>
      </c>
      <c r="W2" s="227"/>
      <c r="X2" s="227"/>
      <c r="Y2" s="227"/>
      <c r="Z2" s="227"/>
      <c r="AA2" s="227"/>
    </row>
    <row r="3" spans="1:27" ht="141.75" customHeight="1">
      <c r="A3" s="61"/>
      <c r="C3" s="6" t="s">
        <v>26</v>
      </c>
      <c r="D3" s="6" t="s">
        <v>25</v>
      </c>
      <c r="E3" s="6" t="s">
        <v>24</v>
      </c>
      <c r="F3" s="6" t="s">
        <v>20</v>
      </c>
      <c r="G3" s="6" t="s">
        <v>23</v>
      </c>
      <c r="H3" s="6" t="s">
        <v>20</v>
      </c>
      <c r="I3" s="6" t="s">
        <v>23</v>
      </c>
      <c r="J3" s="6" t="s">
        <v>20</v>
      </c>
      <c r="K3" s="6" t="s">
        <v>23</v>
      </c>
      <c r="L3" s="6" t="s">
        <v>20</v>
      </c>
      <c r="M3" s="6" t="s">
        <v>23</v>
      </c>
      <c r="N3" s="6" t="s">
        <v>20</v>
      </c>
      <c r="O3" s="6" t="s">
        <v>23</v>
      </c>
      <c r="P3" s="6" t="s">
        <v>20</v>
      </c>
      <c r="Q3" s="6" t="s">
        <v>23</v>
      </c>
      <c r="V3" s="6" t="s">
        <v>20</v>
      </c>
      <c r="W3" s="6" t="s">
        <v>22</v>
      </c>
      <c r="X3" s="6" t="s">
        <v>20</v>
      </c>
      <c r="Y3" s="6" t="s">
        <v>21</v>
      </c>
      <c r="Z3" s="6" t="s">
        <v>20</v>
      </c>
      <c r="AA3" s="6" t="s">
        <v>19</v>
      </c>
    </row>
    <row r="4" spans="1:27" s="149" customFormat="1" ht="45.75" customHeight="1">
      <c r="A4" s="230" t="s">
        <v>244</v>
      </c>
      <c r="B4" s="150" t="s">
        <v>11</v>
      </c>
      <c r="E4" s="149" t="e">
        <f aca="true" t="shared" si="0" ref="E4:E12">D4/C4</f>
        <v>#DIV/0!</v>
      </c>
      <c r="G4" s="149" t="e">
        <f aca="true" t="shared" si="1" ref="G4:G12">F4/D4</f>
        <v>#DIV/0!</v>
      </c>
      <c r="I4" s="149" t="e">
        <f aca="true" t="shared" si="2" ref="I4:I12">H4/D4</f>
        <v>#DIV/0!</v>
      </c>
      <c r="K4" s="149" t="e">
        <f aca="true" t="shared" si="3" ref="K4:K12">J4/D4</f>
        <v>#DIV/0!</v>
      </c>
      <c r="M4" s="149" t="e">
        <f aca="true" t="shared" si="4" ref="M4:M12">L4/D4</f>
        <v>#DIV/0!</v>
      </c>
      <c r="O4" s="149" t="e">
        <f aca="true" t="shared" si="5" ref="O4:O11">N4/D4</f>
        <v>#DIV/0!</v>
      </c>
      <c r="Q4" s="149" t="e">
        <f aca="true" t="shared" si="6" ref="Q4:Q11">P4/D4</f>
        <v>#DIV/0!</v>
      </c>
      <c r="R4" s="149" t="e">
        <f aca="true" t="shared" si="7" ref="R4:R12">I4+K4+M4</f>
        <v>#DIV/0!</v>
      </c>
      <c r="S4" s="149" t="e">
        <f aca="true" t="shared" si="8" ref="S4:S12">K4+M4</f>
        <v>#DIV/0!</v>
      </c>
      <c r="W4" s="149" t="e">
        <f aca="true" t="shared" si="9" ref="W4:W11">V4/D4</f>
        <v>#DIV/0!</v>
      </c>
      <c r="Y4" s="149" t="e">
        <f aca="true" t="shared" si="10" ref="Y4:Y11">X4/D4</f>
        <v>#DIV/0!</v>
      </c>
      <c r="AA4" s="149" t="e">
        <f aca="true" t="shared" si="11" ref="AA4:AA11">Z4/D4</f>
        <v>#DIV/0!</v>
      </c>
    </row>
    <row r="5" spans="1:27" s="149" customFormat="1" ht="45.75" customHeight="1">
      <c r="A5" s="214"/>
      <c r="B5" s="150" t="s">
        <v>115</v>
      </c>
      <c r="E5" s="149" t="e">
        <f t="shared" si="0"/>
        <v>#DIV/0!</v>
      </c>
      <c r="G5" s="149" t="e">
        <f t="shared" si="1"/>
        <v>#DIV/0!</v>
      </c>
      <c r="I5" s="149" t="e">
        <f t="shared" si="2"/>
        <v>#DIV/0!</v>
      </c>
      <c r="K5" s="149" t="e">
        <f t="shared" si="3"/>
        <v>#DIV/0!</v>
      </c>
      <c r="M5" s="149" t="e">
        <f t="shared" si="4"/>
        <v>#DIV/0!</v>
      </c>
      <c r="O5" s="149" t="e">
        <f t="shared" si="5"/>
        <v>#DIV/0!</v>
      </c>
      <c r="Q5" s="149" t="e">
        <f t="shared" si="6"/>
        <v>#DIV/0!</v>
      </c>
      <c r="R5" s="149" t="e">
        <f t="shared" si="7"/>
        <v>#DIV/0!</v>
      </c>
      <c r="S5" s="149" t="e">
        <f t="shared" si="8"/>
        <v>#DIV/0!</v>
      </c>
      <c r="W5" s="149" t="e">
        <f t="shared" si="9"/>
        <v>#DIV/0!</v>
      </c>
      <c r="Y5" s="149" t="e">
        <f t="shared" si="10"/>
        <v>#DIV/0!</v>
      </c>
      <c r="AA5" s="149" t="e">
        <f t="shared" si="11"/>
        <v>#DIV/0!</v>
      </c>
    </row>
    <row r="6" spans="1:27" s="149" customFormat="1" ht="45.75" customHeight="1">
      <c r="A6" s="214"/>
      <c r="B6" s="150" t="s">
        <v>116</v>
      </c>
      <c r="E6" s="149" t="e">
        <f t="shared" si="0"/>
        <v>#DIV/0!</v>
      </c>
      <c r="G6" s="149" t="e">
        <f t="shared" si="1"/>
        <v>#DIV/0!</v>
      </c>
      <c r="I6" s="149" t="e">
        <f t="shared" si="2"/>
        <v>#DIV/0!</v>
      </c>
      <c r="K6" s="149" t="e">
        <f t="shared" si="3"/>
        <v>#DIV/0!</v>
      </c>
      <c r="M6" s="149" t="e">
        <f t="shared" si="4"/>
        <v>#DIV/0!</v>
      </c>
      <c r="O6" s="149" t="e">
        <f t="shared" si="5"/>
        <v>#DIV/0!</v>
      </c>
      <c r="Q6" s="149" t="e">
        <f t="shared" si="6"/>
        <v>#DIV/0!</v>
      </c>
      <c r="R6" s="149" t="e">
        <f t="shared" si="7"/>
        <v>#DIV/0!</v>
      </c>
      <c r="S6" s="149" t="e">
        <f t="shared" si="8"/>
        <v>#DIV/0!</v>
      </c>
      <c r="W6" s="149" t="e">
        <f t="shared" si="9"/>
        <v>#DIV/0!</v>
      </c>
      <c r="Y6" s="149" t="e">
        <f t="shared" si="10"/>
        <v>#DIV/0!</v>
      </c>
      <c r="AA6" s="149" t="e">
        <f t="shared" si="11"/>
        <v>#DIV/0!</v>
      </c>
    </row>
    <row r="7" spans="1:27" s="149" customFormat="1" ht="45.75" customHeight="1">
      <c r="A7" s="214"/>
      <c r="B7" s="150" t="s">
        <v>17</v>
      </c>
      <c r="E7" s="149" t="e">
        <f t="shared" si="0"/>
        <v>#DIV/0!</v>
      </c>
      <c r="G7" s="149" t="e">
        <f t="shared" si="1"/>
        <v>#DIV/0!</v>
      </c>
      <c r="I7" s="149" t="e">
        <f t="shared" si="2"/>
        <v>#DIV/0!</v>
      </c>
      <c r="K7" s="149" t="e">
        <f t="shared" si="3"/>
        <v>#DIV/0!</v>
      </c>
      <c r="M7" s="149" t="e">
        <f t="shared" si="4"/>
        <v>#DIV/0!</v>
      </c>
      <c r="O7" s="149" t="e">
        <f t="shared" si="5"/>
        <v>#DIV/0!</v>
      </c>
      <c r="Q7" s="149" t="e">
        <f t="shared" si="6"/>
        <v>#DIV/0!</v>
      </c>
      <c r="R7" s="149" t="e">
        <f t="shared" si="7"/>
        <v>#DIV/0!</v>
      </c>
      <c r="S7" s="149" t="e">
        <f t="shared" si="8"/>
        <v>#DIV/0!</v>
      </c>
      <c r="W7" s="149" t="e">
        <f t="shared" si="9"/>
        <v>#DIV/0!</v>
      </c>
      <c r="Y7" s="149" t="e">
        <f t="shared" si="10"/>
        <v>#DIV/0!</v>
      </c>
      <c r="AA7" s="149" t="e">
        <f t="shared" si="11"/>
        <v>#DIV/0!</v>
      </c>
    </row>
    <row r="8" spans="1:27" s="149" customFormat="1" ht="45.75" customHeight="1">
      <c r="A8" s="214"/>
      <c r="B8" s="150" t="s">
        <v>15</v>
      </c>
      <c r="E8" s="149" t="e">
        <f t="shared" si="0"/>
        <v>#DIV/0!</v>
      </c>
      <c r="F8" s="149">
        <v>0</v>
      </c>
      <c r="G8" s="149" t="e">
        <f t="shared" si="1"/>
        <v>#DIV/0!</v>
      </c>
      <c r="I8" s="149" t="e">
        <f t="shared" si="2"/>
        <v>#DIV/0!</v>
      </c>
      <c r="K8" s="149" t="e">
        <f t="shared" si="3"/>
        <v>#DIV/0!</v>
      </c>
      <c r="M8" s="149" t="e">
        <f t="shared" si="4"/>
        <v>#DIV/0!</v>
      </c>
      <c r="N8" s="149">
        <v>0</v>
      </c>
      <c r="O8" s="149" t="e">
        <f t="shared" si="5"/>
        <v>#DIV/0!</v>
      </c>
      <c r="Q8" s="149" t="e">
        <f t="shared" si="6"/>
        <v>#DIV/0!</v>
      </c>
      <c r="R8" s="149" t="e">
        <f t="shared" si="7"/>
        <v>#DIV/0!</v>
      </c>
      <c r="S8" s="149" t="e">
        <f t="shared" si="8"/>
        <v>#DIV/0!</v>
      </c>
      <c r="W8" s="149" t="e">
        <f t="shared" si="9"/>
        <v>#DIV/0!</v>
      </c>
      <c r="Y8" s="149" t="e">
        <f t="shared" si="10"/>
        <v>#DIV/0!</v>
      </c>
      <c r="AA8" s="149" t="e">
        <f t="shared" si="11"/>
        <v>#DIV/0!</v>
      </c>
    </row>
    <row r="9" spans="1:27" s="149" customFormat="1" ht="45.75" customHeight="1">
      <c r="A9" s="214"/>
      <c r="B9" s="150" t="s">
        <v>16</v>
      </c>
      <c r="E9" s="149" t="e">
        <f t="shared" si="0"/>
        <v>#DIV/0!</v>
      </c>
      <c r="F9" s="149">
        <v>0</v>
      </c>
      <c r="G9" s="149" t="e">
        <f t="shared" si="1"/>
        <v>#DIV/0!</v>
      </c>
      <c r="I9" s="149" t="e">
        <f t="shared" si="2"/>
        <v>#DIV/0!</v>
      </c>
      <c r="K9" s="149" t="e">
        <f t="shared" si="3"/>
        <v>#DIV/0!</v>
      </c>
      <c r="M9" s="149" t="e">
        <f t="shared" si="4"/>
        <v>#DIV/0!</v>
      </c>
      <c r="N9" s="149">
        <v>0</v>
      </c>
      <c r="O9" s="149" t="e">
        <f t="shared" si="5"/>
        <v>#DIV/0!</v>
      </c>
      <c r="Q9" s="149" t="e">
        <f t="shared" si="6"/>
        <v>#DIV/0!</v>
      </c>
      <c r="R9" s="149" t="e">
        <f t="shared" si="7"/>
        <v>#DIV/0!</v>
      </c>
      <c r="S9" s="149" t="e">
        <f t="shared" si="8"/>
        <v>#DIV/0!</v>
      </c>
      <c r="W9" s="149" t="e">
        <f t="shared" si="9"/>
        <v>#DIV/0!</v>
      </c>
      <c r="Y9" s="149" t="e">
        <f t="shared" si="10"/>
        <v>#DIV/0!</v>
      </c>
      <c r="AA9" s="149" t="e">
        <f t="shared" si="11"/>
        <v>#DIV/0!</v>
      </c>
    </row>
    <row r="10" spans="1:27" s="149" customFormat="1" ht="45.75" customHeight="1">
      <c r="A10" s="214"/>
      <c r="B10" s="150" t="s">
        <v>13</v>
      </c>
      <c r="E10" s="149" t="e">
        <f t="shared" si="0"/>
        <v>#DIV/0!</v>
      </c>
      <c r="F10" s="149">
        <v>0</v>
      </c>
      <c r="G10" s="149" t="e">
        <f t="shared" si="1"/>
        <v>#DIV/0!</v>
      </c>
      <c r="I10" s="149" t="e">
        <f t="shared" si="2"/>
        <v>#DIV/0!</v>
      </c>
      <c r="K10" s="149" t="e">
        <f t="shared" si="3"/>
        <v>#DIV/0!</v>
      </c>
      <c r="M10" s="149" t="e">
        <f t="shared" si="4"/>
        <v>#DIV/0!</v>
      </c>
      <c r="N10" s="149">
        <v>0</v>
      </c>
      <c r="O10" s="149" t="e">
        <f t="shared" si="5"/>
        <v>#DIV/0!</v>
      </c>
      <c r="Q10" s="149" t="e">
        <f t="shared" si="6"/>
        <v>#DIV/0!</v>
      </c>
      <c r="R10" s="149" t="e">
        <f t="shared" si="7"/>
        <v>#DIV/0!</v>
      </c>
      <c r="S10" s="149" t="e">
        <f t="shared" si="8"/>
        <v>#DIV/0!</v>
      </c>
      <c r="V10" s="149">
        <v>0</v>
      </c>
      <c r="W10" s="149" t="e">
        <f t="shared" si="9"/>
        <v>#DIV/0!</v>
      </c>
      <c r="Y10" s="149" t="e">
        <f t="shared" si="10"/>
        <v>#DIV/0!</v>
      </c>
      <c r="AA10" s="149" t="e">
        <f t="shared" si="11"/>
        <v>#DIV/0!</v>
      </c>
    </row>
    <row r="11" spans="1:27" s="149" customFormat="1" ht="45.75" customHeight="1">
      <c r="A11" s="214"/>
      <c r="B11" s="150" t="s">
        <v>117</v>
      </c>
      <c r="E11" s="149" t="e">
        <f t="shared" si="0"/>
        <v>#DIV/0!</v>
      </c>
      <c r="F11" s="149">
        <v>0</v>
      </c>
      <c r="G11" s="149" t="e">
        <f t="shared" si="1"/>
        <v>#DIV/0!</v>
      </c>
      <c r="I11" s="149" t="e">
        <f t="shared" si="2"/>
        <v>#DIV/0!</v>
      </c>
      <c r="K11" s="149" t="e">
        <f t="shared" si="3"/>
        <v>#DIV/0!</v>
      </c>
      <c r="M11" s="149" t="e">
        <f t="shared" si="4"/>
        <v>#DIV/0!</v>
      </c>
      <c r="N11" s="149">
        <v>0</v>
      </c>
      <c r="O11" s="149" t="e">
        <f t="shared" si="5"/>
        <v>#DIV/0!</v>
      </c>
      <c r="Q11" s="149" t="e">
        <f t="shared" si="6"/>
        <v>#DIV/0!</v>
      </c>
      <c r="R11" s="149" t="e">
        <f t="shared" si="7"/>
        <v>#DIV/0!</v>
      </c>
      <c r="S11" s="149" t="e">
        <f t="shared" si="8"/>
        <v>#DIV/0!</v>
      </c>
      <c r="V11" s="149">
        <v>0</v>
      </c>
      <c r="W11" s="149" t="e">
        <f t="shared" si="9"/>
        <v>#DIV/0!</v>
      </c>
      <c r="Y11" s="149" t="e">
        <f t="shared" si="10"/>
        <v>#DIV/0!</v>
      </c>
      <c r="AA11" s="149" t="e">
        <f t="shared" si="11"/>
        <v>#DIV/0!</v>
      </c>
    </row>
    <row r="12" spans="1:27" s="149" customFormat="1" ht="45.75" customHeight="1">
      <c r="A12" s="214"/>
      <c r="B12" s="114" t="s">
        <v>10</v>
      </c>
      <c r="C12" s="149">
        <f>SUM(C4:C11)</f>
        <v>0</v>
      </c>
      <c r="D12" s="149">
        <f>SUM(D4:D11)</f>
        <v>0</v>
      </c>
      <c r="E12" s="149" t="e">
        <f t="shared" si="0"/>
        <v>#DIV/0!</v>
      </c>
      <c r="F12" s="149">
        <f>SUM(F4:F11)</f>
        <v>0</v>
      </c>
      <c r="G12" s="149" t="e">
        <f t="shared" si="1"/>
        <v>#DIV/0!</v>
      </c>
      <c r="H12" s="149">
        <f>SUM(H4:H11)</f>
        <v>0</v>
      </c>
      <c r="I12" s="149" t="e">
        <f t="shared" si="2"/>
        <v>#DIV/0!</v>
      </c>
      <c r="J12" s="149">
        <f>SUM(J4:J11)</f>
        <v>0</v>
      </c>
      <c r="K12" s="149" t="e">
        <f t="shared" si="3"/>
        <v>#DIV/0!</v>
      </c>
      <c r="L12" s="149">
        <f>SUM(L4:L11)</f>
        <v>0</v>
      </c>
      <c r="M12" s="149" t="e">
        <f t="shared" si="4"/>
        <v>#DIV/0!</v>
      </c>
      <c r="N12" s="149" t="s">
        <v>7</v>
      </c>
      <c r="O12" s="149" t="s">
        <v>7</v>
      </c>
      <c r="P12" s="149" t="s">
        <v>7</v>
      </c>
      <c r="Q12" s="149" t="s">
        <v>7</v>
      </c>
      <c r="R12" s="149" t="e">
        <f t="shared" si="7"/>
        <v>#DIV/0!</v>
      </c>
      <c r="S12" s="149" t="e">
        <f t="shared" si="8"/>
        <v>#DIV/0!</v>
      </c>
      <c r="V12" s="149" t="s">
        <v>8</v>
      </c>
      <c r="W12" s="149" t="s">
        <v>7</v>
      </c>
      <c r="X12" s="149" t="s">
        <v>7</v>
      </c>
      <c r="Y12" s="149" t="s">
        <v>7</v>
      </c>
      <c r="Z12" s="149" t="s">
        <v>7</v>
      </c>
      <c r="AA12" s="149" t="s">
        <v>7</v>
      </c>
    </row>
    <row r="13" spans="1:2" s="149" customFormat="1" ht="45.75" customHeight="1">
      <c r="A13" s="215"/>
      <c r="B13" s="114" t="s">
        <v>9</v>
      </c>
    </row>
    <row r="14" spans="1:2" s="149" customFormat="1" ht="45.75" customHeight="1">
      <c r="A14" s="72"/>
      <c r="B14" s="114" t="s">
        <v>2</v>
      </c>
    </row>
    <row r="15" s="149" customFormat="1" ht="42.75" customHeight="1">
      <c r="A15" s="72"/>
    </row>
    <row r="16" spans="1:27" s="65" customFormat="1" ht="15">
      <c r="A16" s="213" t="s">
        <v>118</v>
      </c>
      <c r="B16" s="64" t="s">
        <v>11</v>
      </c>
      <c r="C16" s="89">
        <v>74</v>
      </c>
      <c r="D16" s="89">
        <v>73</v>
      </c>
      <c r="E16" s="74">
        <v>0.9865</v>
      </c>
      <c r="F16" s="89">
        <v>1</v>
      </c>
      <c r="G16" s="74">
        <v>0.0137</v>
      </c>
      <c r="H16" s="89">
        <v>23</v>
      </c>
      <c r="I16" s="74">
        <v>0.3151</v>
      </c>
      <c r="J16" s="89">
        <v>33</v>
      </c>
      <c r="K16" s="74">
        <v>0.4521</v>
      </c>
      <c r="L16" s="89">
        <v>16</v>
      </c>
      <c r="M16" s="20">
        <v>0.2192</v>
      </c>
      <c r="N16" s="89">
        <v>2</v>
      </c>
      <c r="O16" s="74">
        <v>0.0274</v>
      </c>
      <c r="P16" s="89">
        <v>8</v>
      </c>
      <c r="Q16" s="74">
        <v>0.1096</v>
      </c>
      <c r="R16" s="74">
        <v>0.9863</v>
      </c>
      <c r="S16" s="20">
        <v>0.6712</v>
      </c>
      <c r="T16" s="89">
        <v>24.4</v>
      </c>
      <c r="U16" s="89">
        <v>3.88</v>
      </c>
      <c r="V16" s="89">
        <v>1</v>
      </c>
      <c r="W16" s="74">
        <v>0.0137</v>
      </c>
      <c r="X16" s="89">
        <v>65</v>
      </c>
      <c r="Y16" s="74">
        <v>0.8904</v>
      </c>
      <c r="Z16" s="89">
        <v>7</v>
      </c>
      <c r="AA16" s="74">
        <v>0.0959</v>
      </c>
    </row>
    <row r="17" spans="1:27" s="65" customFormat="1" ht="15">
      <c r="A17" s="214"/>
      <c r="B17" s="64" t="s">
        <v>115</v>
      </c>
      <c r="C17" s="73">
        <v>52</v>
      </c>
      <c r="D17" s="73">
        <v>48</v>
      </c>
      <c r="E17" s="74">
        <f>D17/C17</f>
        <v>0.9230769230769231</v>
      </c>
      <c r="F17" s="73">
        <v>0</v>
      </c>
      <c r="G17" s="73">
        <v>0</v>
      </c>
      <c r="H17" s="73">
        <v>17</v>
      </c>
      <c r="I17" s="74">
        <f>H17/D17</f>
        <v>0.3541666666666667</v>
      </c>
      <c r="J17" s="73">
        <v>25</v>
      </c>
      <c r="K17" s="74">
        <f>J17/D17</f>
        <v>0.5208333333333334</v>
      </c>
      <c r="L17" s="73">
        <v>6</v>
      </c>
      <c r="M17" s="74">
        <f>L17/D17</f>
        <v>0.125</v>
      </c>
      <c r="N17" s="73">
        <v>1</v>
      </c>
      <c r="O17" s="74">
        <f>N17/D17</f>
        <v>0.020833333333333332</v>
      </c>
      <c r="P17" s="73">
        <v>2</v>
      </c>
      <c r="Q17" s="74">
        <f>P17/D17</f>
        <v>0.041666666666666664</v>
      </c>
      <c r="R17" s="74">
        <f>I17+K17+M17</f>
        <v>1</v>
      </c>
      <c r="S17" s="74">
        <f>K17+M17</f>
        <v>0.6458333333333334</v>
      </c>
      <c r="T17" s="73">
        <v>24</v>
      </c>
      <c r="U17" s="73">
        <v>3.8</v>
      </c>
      <c r="V17" s="73">
        <v>1</v>
      </c>
      <c r="W17" s="74">
        <f>V17/D17</f>
        <v>0.020833333333333332</v>
      </c>
      <c r="X17" s="73">
        <v>44</v>
      </c>
      <c r="Y17" s="20">
        <f>X17/D17</f>
        <v>0.9166666666666666</v>
      </c>
      <c r="Z17" s="73">
        <v>3</v>
      </c>
      <c r="AA17" s="74">
        <f>Z17/D17</f>
        <v>0.0625</v>
      </c>
    </row>
    <row r="18" spans="1:27" s="65" customFormat="1" ht="30">
      <c r="A18" s="214"/>
      <c r="B18" s="64" t="s">
        <v>116</v>
      </c>
      <c r="C18" s="89">
        <v>119</v>
      </c>
      <c r="D18" s="89">
        <v>99</v>
      </c>
      <c r="E18" s="74">
        <v>0.8319</v>
      </c>
      <c r="F18" s="89">
        <v>0</v>
      </c>
      <c r="G18" s="93">
        <v>0</v>
      </c>
      <c r="H18" s="89">
        <v>36</v>
      </c>
      <c r="I18" s="74">
        <v>0.364</v>
      </c>
      <c r="J18" s="89">
        <v>46</v>
      </c>
      <c r="K18" s="74">
        <v>0.465</v>
      </c>
      <c r="L18" s="89">
        <v>17</v>
      </c>
      <c r="M18" s="74">
        <v>0.172</v>
      </c>
      <c r="N18" s="89">
        <v>5</v>
      </c>
      <c r="O18" s="74">
        <v>0.0505</v>
      </c>
      <c r="P18" s="89">
        <v>1</v>
      </c>
      <c r="Q18" s="74">
        <v>0.0101</v>
      </c>
      <c r="R18" s="93">
        <v>1</v>
      </c>
      <c r="S18" s="74">
        <v>0.6363</v>
      </c>
      <c r="T18" s="89">
        <v>22.6</v>
      </c>
      <c r="U18" s="89">
        <v>3.8</v>
      </c>
      <c r="V18" s="89">
        <v>11</v>
      </c>
      <c r="W18" s="74">
        <v>0.1111</v>
      </c>
      <c r="X18" s="89">
        <v>86</v>
      </c>
      <c r="Y18" s="74">
        <v>0.869</v>
      </c>
      <c r="Z18" s="89">
        <v>2</v>
      </c>
      <c r="AA18" s="74">
        <v>0.0202</v>
      </c>
    </row>
    <row r="19" spans="1:27" s="65" customFormat="1" ht="15">
      <c r="A19" s="214"/>
      <c r="B19" s="64" t="s">
        <v>17</v>
      </c>
      <c r="C19" s="89">
        <v>70</v>
      </c>
      <c r="D19" s="89">
        <v>64</v>
      </c>
      <c r="E19" s="89">
        <v>91.4</v>
      </c>
      <c r="F19" s="89">
        <v>0</v>
      </c>
      <c r="G19" s="89">
        <v>0</v>
      </c>
      <c r="H19" s="89">
        <v>20</v>
      </c>
      <c r="I19" s="74">
        <v>0.312</v>
      </c>
      <c r="J19" s="89">
        <v>35</v>
      </c>
      <c r="K19" s="74">
        <v>0.547</v>
      </c>
      <c r="L19" s="89">
        <v>9</v>
      </c>
      <c r="M19" s="74">
        <v>0.141</v>
      </c>
      <c r="N19" s="89">
        <v>2</v>
      </c>
      <c r="O19" s="74">
        <v>0.031</v>
      </c>
      <c r="P19" s="89">
        <v>4</v>
      </c>
      <c r="Q19" s="74">
        <v>0.063</v>
      </c>
      <c r="R19" s="93">
        <v>1</v>
      </c>
      <c r="S19" s="20">
        <v>0.688</v>
      </c>
      <c r="T19" s="89">
        <v>23.3</v>
      </c>
      <c r="U19" s="89">
        <v>3.83</v>
      </c>
      <c r="V19" s="89">
        <v>10</v>
      </c>
      <c r="W19" s="74">
        <v>0.156</v>
      </c>
      <c r="X19" s="89">
        <v>45</v>
      </c>
      <c r="Y19" s="74">
        <v>0.703</v>
      </c>
      <c r="Z19" s="89">
        <v>9</v>
      </c>
      <c r="AA19" s="74">
        <v>0.141</v>
      </c>
    </row>
    <row r="20" spans="1:27" s="65" customFormat="1" ht="15">
      <c r="A20" s="214"/>
      <c r="B20" s="64" t="s">
        <v>15</v>
      </c>
      <c r="C20" s="107">
        <v>11</v>
      </c>
      <c r="D20" s="107">
        <v>9</v>
      </c>
      <c r="E20" s="107">
        <v>82</v>
      </c>
      <c r="F20" s="107">
        <v>0</v>
      </c>
      <c r="G20" s="107">
        <v>0</v>
      </c>
      <c r="H20" s="107">
        <v>4</v>
      </c>
      <c r="I20" s="107" t="s">
        <v>221</v>
      </c>
      <c r="J20" s="107">
        <v>4</v>
      </c>
      <c r="K20" s="107" t="s">
        <v>221</v>
      </c>
      <c r="L20" s="107">
        <v>1</v>
      </c>
      <c r="M20" s="127">
        <v>11</v>
      </c>
      <c r="N20" s="107">
        <v>1</v>
      </c>
      <c r="O20" s="107">
        <v>11</v>
      </c>
      <c r="P20" s="107">
        <v>0</v>
      </c>
      <c r="Q20" s="107">
        <v>0</v>
      </c>
      <c r="R20" s="107">
        <v>100</v>
      </c>
      <c r="S20" s="107" t="s">
        <v>222</v>
      </c>
      <c r="T20" s="107">
        <v>20.7</v>
      </c>
      <c r="U20" s="107">
        <v>3.7</v>
      </c>
      <c r="V20" s="107">
        <v>1</v>
      </c>
      <c r="W20" s="107">
        <v>11.11</v>
      </c>
      <c r="X20" s="107">
        <v>6</v>
      </c>
      <c r="Y20" s="107">
        <v>67</v>
      </c>
      <c r="Z20" s="107">
        <v>2</v>
      </c>
      <c r="AA20" s="107">
        <v>22</v>
      </c>
    </row>
    <row r="21" spans="1:27" s="65" customFormat="1" ht="15">
      <c r="A21" s="214"/>
      <c r="B21" s="64" t="s">
        <v>16</v>
      </c>
      <c r="C21" s="124">
        <v>10</v>
      </c>
      <c r="D21" s="124">
        <v>9</v>
      </c>
      <c r="E21" s="93">
        <v>0.9</v>
      </c>
      <c r="F21" s="124">
        <v>0</v>
      </c>
      <c r="G21" s="124">
        <v>0</v>
      </c>
      <c r="H21" s="124">
        <v>7</v>
      </c>
      <c r="I21" s="74">
        <v>0.778</v>
      </c>
      <c r="J21" s="124">
        <v>2</v>
      </c>
      <c r="K21" s="74">
        <v>0.222</v>
      </c>
      <c r="L21" s="124">
        <v>0</v>
      </c>
      <c r="M21" s="124">
        <v>0</v>
      </c>
      <c r="N21" s="124">
        <v>1</v>
      </c>
      <c r="O21" s="74">
        <v>0.111</v>
      </c>
      <c r="P21" s="124">
        <v>0</v>
      </c>
      <c r="Q21" s="124">
        <v>0</v>
      </c>
      <c r="R21" s="93">
        <v>1</v>
      </c>
      <c r="S21" s="19">
        <v>0.222</v>
      </c>
      <c r="T21" s="1">
        <v>17</v>
      </c>
      <c r="U21" s="1">
        <v>3.2</v>
      </c>
      <c r="V21" s="124">
        <v>4</v>
      </c>
      <c r="W21" s="19">
        <v>0.444</v>
      </c>
      <c r="X21" s="124">
        <v>5</v>
      </c>
      <c r="Y21" s="74">
        <v>0.556</v>
      </c>
      <c r="Z21" s="124">
        <v>0</v>
      </c>
      <c r="AA21" s="124">
        <v>0</v>
      </c>
    </row>
    <row r="22" spans="1:27" s="65" customFormat="1" ht="15">
      <c r="A22" s="214"/>
      <c r="B22" s="64" t="s">
        <v>13</v>
      </c>
      <c r="C22" s="128">
        <v>8</v>
      </c>
      <c r="D22" s="128">
        <v>7</v>
      </c>
      <c r="E22" s="74">
        <v>0.875</v>
      </c>
      <c r="F22" s="128">
        <v>0</v>
      </c>
      <c r="G22" s="128">
        <v>0</v>
      </c>
      <c r="H22" s="128">
        <v>3</v>
      </c>
      <c r="I22" s="74">
        <v>0.429</v>
      </c>
      <c r="J22" s="128">
        <v>4</v>
      </c>
      <c r="K22" s="74">
        <v>0.571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93">
        <v>1</v>
      </c>
      <c r="S22" s="74">
        <v>0.571</v>
      </c>
      <c r="T22" s="128">
        <v>23.6</v>
      </c>
      <c r="U22" s="128">
        <v>3.6</v>
      </c>
      <c r="V22" s="128">
        <v>1</v>
      </c>
      <c r="W22" s="74">
        <v>0.142</v>
      </c>
      <c r="X22" s="128">
        <v>6</v>
      </c>
      <c r="Y22" s="93">
        <v>0.86</v>
      </c>
      <c r="Z22" s="128">
        <v>0</v>
      </c>
      <c r="AA22" s="128">
        <v>0</v>
      </c>
    </row>
    <row r="23" spans="1:27" s="65" customFormat="1" ht="15">
      <c r="A23" s="214"/>
      <c r="B23" s="64" t="s">
        <v>117</v>
      </c>
      <c r="C23" s="89">
        <v>2</v>
      </c>
      <c r="D23" s="89">
        <v>2</v>
      </c>
      <c r="E23" s="93">
        <v>1</v>
      </c>
      <c r="F23" s="89">
        <v>0</v>
      </c>
      <c r="G23" s="93">
        <v>0</v>
      </c>
      <c r="H23" s="89">
        <v>1</v>
      </c>
      <c r="I23" s="93">
        <v>0.5</v>
      </c>
      <c r="J23" s="89">
        <v>1</v>
      </c>
      <c r="K23" s="93">
        <v>0.5</v>
      </c>
      <c r="L23" s="89">
        <v>0</v>
      </c>
      <c r="M23" s="93">
        <v>0</v>
      </c>
      <c r="N23" s="89">
        <v>0</v>
      </c>
      <c r="O23" s="93">
        <v>0</v>
      </c>
      <c r="P23" s="89">
        <v>0</v>
      </c>
      <c r="Q23" s="93">
        <v>0</v>
      </c>
      <c r="R23" s="93">
        <v>1</v>
      </c>
      <c r="S23" s="93">
        <v>0.5</v>
      </c>
      <c r="T23" s="89">
        <v>23.5</v>
      </c>
      <c r="U23" s="89">
        <v>3.5</v>
      </c>
      <c r="V23" s="89">
        <v>0</v>
      </c>
      <c r="W23" s="93">
        <v>0</v>
      </c>
      <c r="X23" s="89">
        <v>2</v>
      </c>
      <c r="Y23" s="93">
        <v>1</v>
      </c>
      <c r="Z23" s="89">
        <v>0</v>
      </c>
      <c r="AA23" s="93">
        <v>0</v>
      </c>
    </row>
    <row r="24" spans="1:27" s="115" customFormat="1" ht="15">
      <c r="A24" s="214"/>
      <c r="B24" s="114" t="s">
        <v>10</v>
      </c>
      <c r="D24" s="115">
        <v>311</v>
      </c>
      <c r="G24" s="116">
        <v>0.32</v>
      </c>
      <c r="I24" s="115">
        <v>35.7</v>
      </c>
      <c r="K24" s="115">
        <v>48.2</v>
      </c>
      <c r="M24" s="116">
        <v>15.8</v>
      </c>
      <c r="N24" s="115">
        <f>SUM(N16:N23)</f>
        <v>12</v>
      </c>
      <c r="O24" s="117">
        <f>N24/D24</f>
        <v>0.03858520900321544</v>
      </c>
      <c r="P24" s="115">
        <f>SUM(P16:P23)</f>
        <v>15</v>
      </c>
      <c r="Q24" s="117">
        <f>P24/D24</f>
        <v>0.04823151125401929</v>
      </c>
      <c r="R24" s="116">
        <f>I24+K24+M24</f>
        <v>99.7</v>
      </c>
      <c r="S24" s="116">
        <f>K24+M24</f>
        <v>64</v>
      </c>
      <c r="T24" s="115">
        <f>SUM(AVERAGE(T16:T23))</f>
        <v>22.3875</v>
      </c>
      <c r="U24" s="115">
        <f>AVERAGE(U16:U23)</f>
        <v>3.6637500000000003</v>
      </c>
      <c r="W24" s="118">
        <v>0.09</v>
      </c>
      <c r="Y24" s="118">
        <v>0.83</v>
      </c>
      <c r="AA24" s="118">
        <v>0.08</v>
      </c>
    </row>
    <row r="25" spans="1:19" s="115" customFormat="1" ht="15">
      <c r="A25" s="214"/>
      <c r="B25" s="114" t="s">
        <v>9</v>
      </c>
      <c r="D25" s="115">
        <v>13077</v>
      </c>
      <c r="G25" s="115">
        <v>1.3</v>
      </c>
      <c r="I25" s="115">
        <v>37.6</v>
      </c>
      <c r="K25" s="115">
        <v>50.1</v>
      </c>
      <c r="M25" s="115">
        <v>11</v>
      </c>
      <c r="R25" s="115">
        <f>I25+K25+M25</f>
        <v>98.7</v>
      </c>
      <c r="S25" s="115">
        <f>K25+M25</f>
        <v>61.1</v>
      </c>
    </row>
    <row r="26" spans="1:18" s="115" customFormat="1" ht="15">
      <c r="A26" s="215"/>
      <c r="B26" s="114" t="s">
        <v>2</v>
      </c>
      <c r="D26" s="115">
        <v>1245066</v>
      </c>
      <c r="G26" s="115">
        <v>3.9</v>
      </c>
      <c r="I26" s="115">
        <v>41.9</v>
      </c>
      <c r="K26" s="115">
        <v>44.2</v>
      </c>
      <c r="M26" s="115">
        <v>10.1</v>
      </c>
      <c r="R26" s="115">
        <f>I26+K26+M26</f>
        <v>96.19999999999999</v>
      </c>
    </row>
    <row r="27" s="65" customFormat="1" ht="15">
      <c r="A27" s="72"/>
    </row>
    <row r="28" spans="1:27" ht="17.25" customHeight="1">
      <c r="A28" s="230" t="s">
        <v>27</v>
      </c>
      <c r="B28" s="39" t="s">
        <v>11</v>
      </c>
      <c r="C28" s="39">
        <v>58</v>
      </c>
      <c r="D28" s="39">
        <v>52</v>
      </c>
      <c r="E28" s="13">
        <f aca="true" t="shared" si="12" ref="E28:E35">D28/C28</f>
        <v>0.896551724137931</v>
      </c>
      <c r="F28" s="39">
        <v>0</v>
      </c>
      <c r="G28" s="20">
        <f>F28/D28</f>
        <v>0</v>
      </c>
      <c r="H28" s="39">
        <v>13</v>
      </c>
      <c r="I28" s="13">
        <f>H28/D28</f>
        <v>0.25</v>
      </c>
      <c r="J28" s="39">
        <v>29</v>
      </c>
      <c r="K28" s="13">
        <f>J28/D28</f>
        <v>0.5576923076923077</v>
      </c>
      <c r="L28" s="39">
        <v>10</v>
      </c>
      <c r="M28" s="20">
        <f aca="true" t="shared" si="13" ref="M28:M35">L28/D28</f>
        <v>0.19230769230769232</v>
      </c>
      <c r="N28" s="39">
        <v>2</v>
      </c>
      <c r="O28" s="13">
        <f>N28/D28</f>
        <v>0.038461538461538464</v>
      </c>
      <c r="P28" s="39">
        <v>4</v>
      </c>
      <c r="Q28" s="13">
        <f>P28/D28</f>
        <v>0.07692307692307693</v>
      </c>
      <c r="R28" s="20">
        <f>I28+K28+M28</f>
        <v>1</v>
      </c>
      <c r="S28" s="20">
        <f>K28+M28</f>
        <v>0.75</v>
      </c>
      <c r="T28" s="40">
        <v>24.33</v>
      </c>
      <c r="U28" s="40">
        <v>3.94</v>
      </c>
      <c r="V28" s="39">
        <v>8</v>
      </c>
      <c r="W28" s="13">
        <f>V28/D28</f>
        <v>0.15384615384615385</v>
      </c>
      <c r="X28" s="39">
        <v>42</v>
      </c>
      <c r="Y28" s="20">
        <f>X28/D28</f>
        <v>0.8076923076923077</v>
      </c>
      <c r="Z28" s="39">
        <v>2</v>
      </c>
      <c r="AA28" s="13">
        <f>Z28/D28</f>
        <v>0.038461538461538464</v>
      </c>
    </row>
    <row r="29" spans="1:27" ht="17.25" customHeight="1">
      <c r="A29" s="214"/>
      <c r="B29" s="39" t="s">
        <v>115</v>
      </c>
      <c r="C29" s="39">
        <v>57</v>
      </c>
      <c r="D29" s="39">
        <v>51</v>
      </c>
      <c r="E29" s="13">
        <f t="shared" si="12"/>
        <v>0.8947368421052632</v>
      </c>
      <c r="F29" s="39">
        <v>0</v>
      </c>
      <c r="G29" s="20">
        <v>0</v>
      </c>
      <c r="H29" s="39">
        <v>14</v>
      </c>
      <c r="I29" s="13">
        <f aca="true" t="shared" si="14" ref="I29:I36">H29/D29</f>
        <v>0.27450980392156865</v>
      </c>
      <c r="J29" s="39">
        <v>23</v>
      </c>
      <c r="K29" s="13">
        <f aca="true" t="shared" si="15" ref="K29:K36">J29/D29</f>
        <v>0.45098039215686275</v>
      </c>
      <c r="L29" s="39">
        <v>14</v>
      </c>
      <c r="M29" s="20">
        <f t="shared" si="13"/>
        <v>0.27450980392156865</v>
      </c>
      <c r="N29" s="39">
        <v>0</v>
      </c>
      <c r="O29" s="13">
        <f aca="true" t="shared" si="16" ref="O29:O36">N29/D29</f>
        <v>0</v>
      </c>
      <c r="P29" s="39">
        <v>8</v>
      </c>
      <c r="Q29" s="20">
        <f aca="true" t="shared" si="17" ref="Q29:Q36">P29/D29</f>
        <v>0.1568627450980392</v>
      </c>
      <c r="R29" s="20">
        <f aca="true" t="shared" si="18" ref="R29:R42">I29+K29+M29</f>
        <v>1</v>
      </c>
      <c r="S29" s="20">
        <f aca="true" t="shared" si="19" ref="S29:S42">K29+M29</f>
        <v>0.7254901960784315</v>
      </c>
      <c r="T29" s="40">
        <v>26</v>
      </c>
      <c r="U29" s="40">
        <v>4</v>
      </c>
      <c r="V29" s="39">
        <v>2</v>
      </c>
      <c r="W29" s="13">
        <f aca="true" t="shared" si="20" ref="W29:W36">V29/D29</f>
        <v>0.0392156862745098</v>
      </c>
      <c r="X29" s="39">
        <v>46</v>
      </c>
      <c r="Y29" s="20">
        <f aca="true" t="shared" si="21" ref="Y29:Y36">X29/D29</f>
        <v>0.9019607843137255</v>
      </c>
      <c r="Z29" s="39">
        <v>3</v>
      </c>
      <c r="AA29" s="13">
        <f aca="true" t="shared" si="22" ref="AA29:AA36">Z29/D29</f>
        <v>0.058823529411764705</v>
      </c>
    </row>
    <row r="30" spans="1:27" ht="17.25" customHeight="1">
      <c r="A30" s="214"/>
      <c r="B30" s="39" t="s">
        <v>116</v>
      </c>
      <c r="C30" s="39">
        <v>116</v>
      </c>
      <c r="D30" s="39">
        <v>95</v>
      </c>
      <c r="E30" s="13">
        <f t="shared" si="12"/>
        <v>0.8189655172413793</v>
      </c>
      <c r="F30" s="39">
        <v>4</v>
      </c>
      <c r="G30" s="13">
        <f>F30/D30</f>
        <v>0.042105263157894736</v>
      </c>
      <c r="H30" s="39">
        <v>72</v>
      </c>
      <c r="I30" s="13">
        <f t="shared" si="14"/>
        <v>0.7578947368421053</v>
      </c>
      <c r="J30" s="39">
        <v>19</v>
      </c>
      <c r="K30" s="13">
        <f t="shared" si="15"/>
        <v>0.2</v>
      </c>
      <c r="L30" s="39">
        <v>0</v>
      </c>
      <c r="M30" s="13">
        <f t="shared" si="13"/>
        <v>0</v>
      </c>
      <c r="N30" s="39">
        <v>0</v>
      </c>
      <c r="O30" s="13">
        <f t="shared" si="16"/>
        <v>0</v>
      </c>
      <c r="P30" s="39">
        <v>0</v>
      </c>
      <c r="Q30" s="13">
        <f t="shared" si="17"/>
        <v>0</v>
      </c>
      <c r="R30" s="13">
        <f t="shared" si="18"/>
        <v>0.9578947368421054</v>
      </c>
      <c r="S30" s="19">
        <f t="shared" si="19"/>
        <v>0.2</v>
      </c>
      <c r="T30" s="1">
        <v>17.24</v>
      </c>
      <c r="U30" s="1">
        <v>3.16</v>
      </c>
      <c r="V30" s="39">
        <v>43</v>
      </c>
      <c r="W30" s="19">
        <f t="shared" si="20"/>
        <v>0.45263157894736844</v>
      </c>
      <c r="X30" s="39">
        <v>52</v>
      </c>
      <c r="Y30" s="13">
        <f t="shared" si="21"/>
        <v>0.5473684210526316</v>
      </c>
      <c r="Z30" s="39">
        <v>0</v>
      </c>
      <c r="AA30" s="13">
        <f t="shared" si="22"/>
        <v>0</v>
      </c>
    </row>
    <row r="31" spans="1:27" ht="15">
      <c r="A31" s="214"/>
      <c r="B31" s="39" t="s">
        <v>17</v>
      </c>
      <c r="C31" s="39">
        <v>73</v>
      </c>
      <c r="D31" s="39">
        <v>20</v>
      </c>
      <c r="E31" s="19">
        <f t="shared" si="12"/>
        <v>0.273972602739726</v>
      </c>
      <c r="F31" s="39">
        <v>0</v>
      </c>
      <c r="G31" s="20">
        <f>F31/D31</f>
        <v>0</v>
      </c>
      <c r="H31" s="39">
        <v>12</v>
      </c>
      <c r="I31" s="13">
        <f t="shared" si="14"/>
        <v>0.6</v>
      </c>
      <c r="J31" s="39">
        <v>7</v>
      </c>
      <c r="K31" s="13">
        <f t="shared" si="15"/>
        <v>0.35</v>
      </c>
      <c r="L31" s="39">
        <v>1</v>
      </c>
      <c r="M31" s="13">
        <f t="shared" si="13"/>
        <v>0.05</v>
      </c>
      <c r="N31" s="53">
        <v>1</v>
      </c>
      <c r="O31" s="13">
        <f t="shared" si="16"/>
        <v>0.05</v>
      </c>
      <c r="P31" s="39">
        <v>0</v>
      </c>
      <c r="Q31" s="13">
        <f t="shared" si="17"/>
        <v>0</v>
      </c>
      <c r="R31" s="20">
        <f t="shared" si="18"/>
        <v>1</v>
      </c>
      <c r="S31" s="13">
        <f t="shared" si="19"/>
        <v>0.39999999999999997</v>
      </c>
      <c r="T31" s="39">
        <v>19.6</v>
      </c>
      <c r="U31" s="39">
        <v>3.45</v>
      </c>
      <c r="V31" s="39">
        <v>15</v>
      </c>
      <c r="W31" s="19">
        <f t="shared" si="20"/>
        <v>0.75</v>
      </c>
      <c r="X31" s="39">
        <v>4</v>
      </c>
      <c r="Y31" s="13">
        <f t="shared" si="21"/>
        <v>0.2</v>
      </c>
      <c r="Z31" s="39">
        <v>1</v>
      </c>
      <c r="AA31" s="13">
        <f t="shared" si="22"/>
        <v>0.05</v>
      </c>
    </row>
    <row r="32" spans="1:27" ht="15">
      <c r="A32" s="214"/>
      <c r="B32" s="39" t="s">
        <v>15</v>
      </c>
      <c r="C32" s="39">
        <v>3</v>
      </c>
      <c r="D32" s="39">
        <v>3</v>
      </c>
      <c r="E32" s="13">
        <f t="shared" si="12"/>
        <v>1</v>
      </c>
      <c r="F32" s="39">
        <v>1</v>
      </c>
      <c r="G32" s="19">
        <v>0.333333</v>
      </c>
      <c r="H32" s="39">
        <v>1</v>
      </c>
      <c r="I32" s="13">
        <f t="shared" si="14"/>
        <v>0.3333333333333333</v>
      </c>
      <c r="J32" s="39">
        <v>1</v>
      </c>
      <c r="K32" s="13">
        <f t="shared" si="15"/>
        <v>0.3333333333333333</v>
      </c>
      <c r="L32" s="39">
        <v>0</v>
      </c>
      <c r="M32" s="13">
        <f t="shared" si="13"/>
        <v>0</v>
      </c>
      <c r="N32" s="39">
        <v>1</v>
      </c>
      <c r="O32" s="19">
        <f t="shared" si="16"/>
        <v>0.3333333333333333</v>
      </c>
      <c r="P32" s="39">
        <v>0</v>
      </c>
      <c r="Q32" s="13">
        <f t="shared" si="17"/>
        <v>0</v>
      </c>
      <c r="R32" s="19">
        <f t="shared" si="18"/>
        <v>0.6666666666666666</v>
      </c>
      <c r="S32" s="19">
        <f t="shared" si="19"/>
        <v>0.3333333333333333</v>
      </c>
      <c r="T32" s="1">
        <v>13</v>
      </c>
      <c r="U32" s="1">
        <v>3</v>
      </c>
      <c r="V32" s="39">
        <v>1</v>
      </c>
      <c r="W32" s="13">
        <f t="shared" si="20"/>
        <v>0.3333333333333333</v>
      </c>
      <c r="X32" s="39">
        <v>2</v>
      </c>
      <c r="Y32" s="13">
        <f t="shared" si="21"/>
        <v>0.6666666666666666</v>
      </c>
      <c r="Z32" s="39">
        <v>0</v>
      </c>
      <c r="AA32" s="13">
        <f t="shared" si="22"/>
        <v>0</v>
      </c>
    </row>
    <row r="33" spans="1:27" ht="15">
      <c r="A33" s="214"/>
      <c r="B33" s="39" t="s">
        <v>16</v>
      </c>
      <c r="C33" s="39">
        <v>17</v>
      </c>
      <c r="D33" s="39">
        <v>16</v>
      </c>
      <c r="E33" s="13">
        <f t="shared" si="12"/>
        <v>0.9411764705882353</v>
      </c>
      <c r="F33" s="39">
        <v>1</v>
      </c>
      <c r="G33" s="13">
        <f>F33/D33</f>
        <v>0.0625</v>
      </c>
      <c r="H33" s="39">
        <v>7</v>
      </c>
      <c r="I33" s="13">
        <f t="shared" si="14"/>
        <v>0.4375</v>
      </c>
      <c r="J33" s="39">
        <v>8</v>
      </c>
      <c r="K33" s="13">
        <f t="shared" si="15"/>
        <v>0.5</v>
      </c>
      <c r="L33" s="39">
        <v>0</v>
      </c>
      <c r="M33" s="13">
        <f t="shared" si="13"/>
        <v>0</v>
      </c>
      <c r="N33" s="39">
        <v>2</v>
      </c>
      <c r="O33" s="19">
        <f t="shared" si="16"/>
        <v>0.125</v>
      </c>
      <c r="P33" s="39">
        <v>0</v>
      </c>
      <c r="Q33" s="13">
        <f t="shared" si="17"/>
        <v>0</v>
      </c>
      <c r="R33" s="13">
        <f t="shared" si="18"/>
        <v>0.9375</v>
      </c>
      <c r="S33" s="13">
        <f t="shared" si="19"/>
        <v>0.5</v>
      </c>
      <c r="T33" s="39">
        <v>19.6</v>
      </c>
      <c r="U33" s="39">
        <v>3.4</v>
      </c>
      <c r="V33" s="39">
        <v>4</v>
      </c>
      <c r="W33" s="13">
        <f t="shared" si="20"/>
        <v>0.25</v>
      </c>
      <c r="X33" s="39">
        <v>10</v>
      </c>
      <c r="Y33" s="13">
        <f t="shared" si="21"/>
        <v>0.625</v>
      </c>
      <c r="Z33" s="39">
        <v>2</v>
      </c>
      <c r="AA33" s="13">
        <f t="shared" si="22"/>
        <v>0.125</v>
      </c>
    </row>
    <row r="34" spans="1:27" ht="15">
      <c r="A34" s="214"/>
      <c r="B34" s="39" t="s">
        <v>13</v>
      </c>
      <c r="C34" s="39">
        <v>8</v>
      </c>
      <c r="D34" s="39">
        <v>6</v>
      </c>
      <c r="E34" s="13">
        <f t="shared" si="12"/>
        <v>0.75</v>
      </c>
      <c r="F34" s="39">
        <v>0</v>
      </c>
      <c r="G34" s="13">
        <f>F34/D34</f>
        <v>0</v>
      </c>
      <c r="H34" s="39">
        <v>3</v>
      </c>
      <c r="I34" s="13">
        <f t="shared" si="14"/>
        <v>0.5</v>
      </c>
      <c r="J34" s="39">
        <v>3</v>
      </c>
      <c r="K34" s="13">
        <f t="shared" si="15"/>
        <v>0.5</v>
      </c>
      <c r="L34" s="39">
        <v>0</v>
      </c>
      <c r="M34" s="13">
        <f t="shared" si="13"/>
        <v>0</v>
      </c>
      <c r="N34" s="39">
        <v>0</v>
      </c>
      <c r="O34" s="13">
        <f t="shared" si="16"/>
        <v>0</v>
      </c>
      <c r="P34" s="39">
        <v>0</v>
      </c>
      <c r="Q34" s="13">
        <f t="shared" si="17"/>
        <v>0</v>
      </c>
      <c r="R34" s="20">
        <f t="shared" si="18"/>
        <v>1</v>
      </c>
      <c r="S34" s="13">
        <f t="shared" si="19"/>
        <v>0.5</v>
      </c>
      <c r="T34" s="39">
        <v>20.5</v>
      </c>
      <c r="U34" s="39">
        <v>3.5</v>
      </c>
      <c r="V34" s="39">
        <v>0</v>
      </c>
      <c r="W34" s="13">
        <f t="shared" si="20"/>
        <v>0</v>
      </c>
      <c r="X34" s="39">
        <v>6</v>
      </c>
      <c r="Y34" s="20">
        <f t="shared" si="21"/>
        <v>1</v>
      </c>
      <c r="Z34" s="39">
        <v>0</v>
      </c>
      <c r="AA34" s="13">
        <f t="shared" si="22"/>
        <v>0</v>
      </c>
    </row>
    <row r="35" spans="1:27" ht="15">
      <c r="A35" s="214"/>
      <c r="B35" s="39" t="s">
        <v>117</v>
      </c>
      <c r="C35" s="39">
        <v>5</v>
      </c>
      <c r="D35" s="39">
        <v>5</v>
      </c>
      <c r="E35" s="13">
        <f t="shared" si="12"/>
        <v>1</v>
      </c>
      <c r="F35" s="39">
        <v>0</v>
      </c>
      <c r="G35" s="13">
        <f>F35/D35</f>
        <v>0</v>
      </c>
      <c r="H35" s="39">
        <v>2</v>
      </c>
      <c r="I35" s="13">
        <f t="shared" si="14"/>
        <v>0.4</v>
      </c>
      <c r="J35" s="39">
        <v>3</v>
      </c>
      <c r="K35" s="13">
        <f t="shared" si="15"/>
        <v>0.6</v>
      </c>
      <c r="L35" s="39">
        <v>0</v>
      </c>
      <c r="M35" s="13">
        <f t="shared" si="13"/>
        <v>0</v>
      </c>
      <c r="N35" s="39">
        <v>0</v>
      </c>
      <c r="O35" s="13">
        <f t="shared" si="16"/>
        <v>0</v>
      </c>
      <c r="P35" s="39">
        <v>0</v>
      </c>
      <c r="Q35" s="13">
        <f t="shared" si="17"/>
        <v>0</v>
      </c>
      <c r="R35" s="20">
        <f t="shared" si="18"/>
        <v>1</v>
      </c>
      <c r="S35" s="13">
        <f t="shared" si="19"/>
        <v>0.6</v>
      </c>
      <c r="T35" s="39">
        <v>21.4</v>
      </c>
      <c r="U35" s="39">
        <v>3.8</v>
      </c>
      <c r="V35" s="39">
        <v>1</v>
      </c>
      <c r="W35" s="13">
        <f t="shared" si="20"/>
        <v>0.2</v>
      </c>
      <c r="X35" s="39">
        <v>4</v>
      </c>
      <c r="Y35" s="20">
        <f t="shared" si="21"/>
        <v>0.8</v>
      </c>
      <c r="Z35" s="39">
        <v>0</v>
      </c>
      <c r="AA35" s="13">
        <f t="shared" si="22"/>
        <v>0</v>
      </c>
    </row>
    <row r="36" spans="1:27" ht="15">
      <c r="A36" s="214"/>
      <c r="B36" s="39" t="s">
        <v>10</v>
      </c>
      <c r="C36" s="39">
        <f>SUM(C28:C35)</f>
        <v>337</v>
      </c>
      <c r="D36" s="39">
        <f>SUM(D28:D35)</f>
        <v>248</v>
      </c>
      <c r="E36" s="13">
        <f aca="true" t="shared" si="23" ref="E36:E42">D36/C36</f>
        <v>0.7359050445103857</v>
      </c>
      <c r="F36" s="39">
        <f>SUM(F28:F35)</f>
        <v>6</v>
      </c>
      <c r="G36" s="13">
        <f aca="true" t="shared" si="24" ref="G36:G42">F36/D36</f>
        <v>0.024193548387096774</v>
      </c>
      <c r="H36" s="39">
        <f>SUM(H28:H35)</f>
        <v>124</v>
      </c>
      <c r="I36" s="13">
        <f t="shared" si="14"/>
        <v>0.5</v>
      </c>
      <c r="J36" s="39">
        <f>SUM(J28:J35)</f>
        <v>93</v>
      </c>
      <c r="K36" s="13">
        <f t="shared" si="15"/>
        <v>0.375</v>
      </c>
      <c r="L36" s="39">
        <f>SUM(L28:L35)</f>
        <v>25</v>
      </c>
      <c r="M36" s="13">
        <f aca="true" t="shared" si="25" ref="M36:M42">L36/D36</f>
        <v>0.10080645161290322</v>
      </c>
      <c r="N36" s="39">
        <f>SUM(N28:N35)</f>
        <v>6</v>
      </c>
      <c r="O36" s="13">
        <f t="shared" si="16"/>
        <v>0.024193548387096774</v>
      </c>
      <c r="P36" s="39">
        <f>SUM(P28:P35)</f>
        <v>12</v>
      </c>
      <c r="Q36" s="13">
        <f t="shared" si="17"/>
        <v>0.04838709677419355</v>
      </c>
      <c r="R36" s="13">
        <f t="shared" si="18"/>
        <v>0.9758064516129032</v>
      </c>
      <c r="S36" s="13">
        <f t="shared" si="19"/>
        <v>0.47580645161290325</v>
      </c>
      <c r="T36" s="39"/>
      <c r="U36" s="39"/>
      <c r="V36" s="39">
        <f>SUM(V28:V35)</f>
        <v>74</v>
      </c>
      <c r="W36" s="13">
        <f t="shared" si="20"/>
        <v>0.29838709677419356</v>
      </c>
      <c r="X36" s="39">
        <f>SUM(X28:X35)</f>
        <v>166</v>
      </c>
      <c r="Y36" s="13">
        <f t="shared" si="21"/>
        <v>0.6693548387096774</v>
      </c>
      <c r="Z36" s="39">
        <f>SUM(Z28:Z35)</f>
        <v>8</v>
      </c>
      <c r="AA36" s="13">
        <f t="shared" si="22"/>
        <v>0.03225806451612903</v>
      </c>
    </row>
    <row r="37" spans="1:27" ht="15">
      <c r="A37" s="214"/>
      <c r="B37" s="39" t="s">
        <v>9</v>
      </c>
      <c r="C37" s="39"/>
      <c r="D37" s="39">
        <v>9459</v>
      </c>
      <c r="E37" s="13" t="e">
        <f t="shared" si="23"/>
        <v>#DIV/0!</v>
      </c>
      <c r="F37" s="39"/>
      <c r="G37" s="13">
        <v>0.035</v>
      </c>
      <c r="H37" s="39"/>
      <c r="I37" s="13">
        <v>0.488</v>
      </c>
      <c r="J37" s="39"/>
      <c r="K37" s="13">
        <v>0.409</v>
      </c>
      <c r="L37" s="39"/>
      <c r="M37" s="13">
        <v>0.068</v>
      </c>
      <c r="N37" s="39" t="s">
        <v>7</v>
      </c>
      <c r="O37" s="39" t="s">
        <v>7</v>
      </c>
      <c r="P37" s="39" t="s">
        <v>7</v>
      </c>
      <c r="Q37" s="39" t="s">
        <v>7</v>
      </c>
      <c r="R37" s="13">
        <f t="shared" si="18"/>
        <v>0.9650000000000001</v>
      </c>
      <c r="S37" s="13">
        <f t="shared" si="19"/>
        <v>0.477</v>
      </c>
      <c r="T37" s="39"/>
      <c r="U37" s="39"/>
      <c r="V37" s="39" t="s">
        <v>8</v>
      </c>
      <c r="W37" s="39" t="s">
        <v>7</v>
      </c>
      <c r="X37" s="39" t="s">
        <v>7</v>
      </c>
      <c r="Y37" s="39" t="s">
        <v>7</v>
      </c>
      <c r="Z37" s="39" t="s">
        <v>7</v>
      </c>
      <c r="AA37" s="39" t="s">
        <v>7</v>
      </c>
    </row>
    <row r="38" spans="1:27" ht="15.75" customHeight="1">
      <c r="A38" s="215"/>
      <c r="B38" s="39" t="s">
        <v>2</v>
      </c>
      <c r="C38" s="39"/>
      <c r="D38" s="39">
        <v>739160</v>
      </c>
      <c r="E38" s="13" t="e">
        <f t="shared" si="23"/>
        <v>#DIV/0!</v>
      </c>
      <c r="F38" s="39"/>
      <c r="G38" s="13">
        <v>0.043</v>
      </c>
      <c r="H38" s="39"/>
      <c r="I38" s="13">
        <v>0.454</v>
      </c>
      <c r="J38" s="39"/>
      <c r="K38" s="13">
        <v>0.415</v>
      </c>
      <c r="L38" s="39"/>
      <c r="M38" s="13">
        <v>0.089</v>
      </c>
      <c r="N38" s="39" t="s">
        <v>7</v>
      </c>
      <c r="O38" s="39" t="s">
        <v>7</v>
      </c>
      <c r="P38" s="39" t="s">
        <v>7</v>
      </c>
      <c r="Q38" s="39" t="s">
        <v>7</v>
      </c>
      <c r="R38" s="13">
        <f t="shared" si="18"/>
        <v>0.958</v>
      </c>
      <c r="S38" s="13">
        <f t="shared" si="19"/>
        <v>0.504</v>
      </c>
      <c r="T38" s="39"/>
      <c r="U38" s="39"/>
      <c r="V38" s="39" t="s">
        <v>8</v>
      </c>
      <c r="W38" s="39" t="s">
        <v>7</v>
      </c>
      <c r="X38" s="39" t="s">
        <v>7</v>
      </c>
      <c r="Y38" s="39" t="s">
        <v>7</v>
      </c>
      <c r="Z38" s="39" t="s">
        <v>7</v>
      </c>
      <c r="AA38" s="39" t="s">
        <v>7</v>
      </c>
    </row>
    <row r="39" spans="1:27" ht="15" hidden="1">
      <c r="A39" s="249" t="s">
        <v>12</v>
      </c>
      <c r="B39" s="39" t="s">
        <v>44</v>
      </c>
      <c r="C39" s="39"/>
      <c r="D39" s="39"/>
      <c r="E39" s="13" t="e">
        <f t="shared" si="23"/>
        <v>#DIV/0!</v>
      </c>
      <c r="F39" s="39"/>
      <c r="G39" s="13" t="e">
        <f t="shared" si="24"/>
        <v>#DIV/0!</v>
      </c>
      <c r="H39" s="39"/>
      <c r="I39" s="13" t="e">
        <f>H39/D39</f>
        <v>#DIV/0!</v>
      </c>
      <c r="J39" s="39"/>
      <c r="K39" s="13" t="e">
        <f>J39/D39</f>
        <v>#DIV/0!</v>
      </c>
      <c r="L39" s="39"/>
      <c r="M39" s="13" t="e">
        <f t="shared" si="25"/>
        <v>#DIV/0!</v>
      </c>
      <c r="N39" s="39" t="s">
        <v>7</v>
      </c>
      <c r="O39" s="39" t="s">
        <v>7</v>
      </c>
      <c r="P39" s="39" t="s">
        <v>7</v>
      </c>
      <c r="Q39" s="39" t="s">
        <v>7</v>
      </c>
      <c r="R39" s="13" t="e">
        <f t="shared" si="18"/>
        <v>#DIV/0!</v>
      </c>
      <c r="S39" s="13" t="e">
        <f t="shared" si="19"/>
        <v>#DIV/0!</v>
      </c>
      <c r="T39" s="39"/>
      <c r="U39" s="39"/>
      <c r="V39" s="39" t="s">
        <v>8</v>
      </c>
      <c r="W39" s="39" t="s">
        <v>7</v>
      </c>
      <c r="X39" s="39" t="s">
        <v>7</v>
      </c>
      <c r="Y39" s="39" t="s">
        <v>7</v>
      </c>
      <c r="Z39" s="39" t="s">
        <v>7</v>
      </c>
      <c r="AA39" s="39" t="s">
        <v>7</v>
      </c>
    </row>
    <row r="40" spans="1:27" ht="15" hidden="1">
      <c r="A40" s="227"/>
      <c r="B40" s="39" t="s">
        <v>10</v>
      </c>
      <c r="C40" s="39"/>
      <c r="D40" s="39"/>
      <c r="E40" s="13" t="e">
        <f t="shared" si="23"/>
        <v>#DIV/0!</v>
      </c>
      <c r="F40" s="39"/>
      <c r="G40" s="13" t="e">
        <f t="shared" si="24"/>
        <v>#DIV/0!</v>
      </c>
      <c r="H40" s="39"/>
      <c r="I40" s="13" t="e">
        <f>H40/D40</f>
        <v>#DIV/0!</v>
      </c>
      <c r="J40" s="39"/>
      <c r="K40" s="13" t="e">
        <f>J40/D40</f>
        <v>#DIV/0!</v>
      </c>
      <c r="L40" s="39"/>
      <c r="M40" s="13" t="e">
        <f t="shared" si="25"/>
        <v>#DIV/0!</v>
      </c>
      <c r="N40" s="39" t="s">
        <v>7</v>
      </c>
      <c r="O40" s="39" t="s">
        <v>7</v>
      </c>
      <c r="P40" s="39" t="s">
        <v>7</v>
      </c>
      <c r="Q40" s="39" t="s">
        <v>7</v>
      </c>
      <c r="R40" s="13" t="e">
        <f t="shared" si="18"/>
        <v>#DIV/0!</v>
      </c>
      <c r="S40" s="13" t="e">
        <f t="shared" si="19"/>
        <v>#DIV/0!</v>
      </c>
      <c r="T40" s="39"/>
      <c r="U40" s="39"/>
      <c r="V40" s="39" t="s">
        <v>8</v>
      </c>
      <c r="W40" s="39" t="s">
        <v>7</v>
      </c>
      <c r="X40" s="39" t="s">
        <v>7</v>
      </c>
      <c r="Y40" s="39" t="s">
        <v>7</v>
      </c>
      <c r="Z40" s="39" t="s">
        <v>7</v>
      </c>
      <c r="AA40" s="39" t="s">
        <v>7</v>
      </c>
    </row>
    <row r="41" spans="1:27" ht="15" hidden="1">
      <c r="A41" s="227"/>
      <c r="B41" s="39" t="s">
        <v>9</v>
      </c>
      <c r="C41" s="39"/>
      <c r="D41" s="39"/>
      <c r="E41" s="13" t="e">
        <f t="shared" si="23"/>
        <v>#DIV/0!</v>
      </c>
      <c r="F41" s="39"/>
      <c r="G41" s="13" t="e">
        <f t="shared" si="24"/>
        <v>#DIV/0!</v>
      </c>
      <c r="H41" s="39"/>
      <c r="I41" s="13" t="e">
        <f>H41/D41</f>
        <v>#DIV/0!</v>
      </c>
      <c r="J41" s="39"/>
      <c r="K41" s="13" t="e">
        <f>J41/D41</f>
        <v>#DIV/0!</v>
      </c>
      <c r="L41" s="39"/>
      <c r="M41" s="13" t="e">
        <f t="shared" si="25"/>
        <v>#DIV/0!</v>
      </c>
      <c r="N41" s="39" t="s">
        <v>7</v>
      </c>
      <c r="O41" s="39" t="s">
        <v>7</v>
      </c>
      <c r="P41" s="39" t="s">
        <v>7</v>
      </c>
      <c r="Q41" s="39" t="s">
        <v>7</v>
      </c>
      <c r="R41" s="13" t="e">
        <f t="shared" si="18"/>
        <v>#DIV/0!</v>
      </c>
      <c r="S41" s="13" t="e">
        <f t="shared" si="19"/>
        <v>#DIV/0!</v>
      </c>
      <c r="T41" s="39"/>
      <c r="U41" s="39"/>
      <c r="V41" s="39" t="s">
        <v>8</v>
      </c>
      <c r="W41" s="39" t="s">
        <v>7</v>
      </c>
      <c r="X41" s="39" t="s">
        <v>7</v>
      </c>
      <c r="Y41" s="39" t="s">
        <v>7</v>
      </c>
      <c r="Z41" s="39" t="s">
        <v>7</v>
      </c>
      <c r="AA41" s="39" t="s">
        <v>7</v>
      </c>
    </row>
    <row r="42" spans="1:27" ht="15" hidden="1">
      <c r="A42" s="227"/>
      <c r="B42" s="39" t="s">
        <v>2</v>
      </c>
      <c r="C42" s="39"/>
      <c r="D42" s="39"/>
      <c r="E42" s="13" t="e">
        <f t="shared" si="23"/>
        <v>#DIV/0!</v>
      </c>
      <c r="F42" s="39"/>
      <c r="G42" s="13" t="e">
        <f t="shared" si="24"/>
        <v>#DIV/0!</v>
      </c>
      <c r="H42" s="39"/>
      <c r="I42" s="13" t="e">
        <f>H42/D42</f>
        <v>#DIV/0!</v>
      </c>
      <c r="J42" s="39"/>
      <c r="K42" s="13" t="e">
        <f>J42/D42</f>
        <v>#DIV/0!</v>
      </c>
      <c r="L42" s="39"/>
      <c r="M42" s="13" t="e">
        <f t="shared" si="25"/>
        <v>#DIV/0!</v>
      </c>
      <c r="N42" s="39" t="s">
        <v>7</v>
      </c>
      <c r="O42" s="39" t="s">
        <v>7</v>
      </c>
      <c r="P42" s="39" t="s">
        <v>7</v>
      </c>
      <c r="Q42" s="39" t="s">
        <v>7</v>
      </c>
      <c r="R42" s="13" t="e">
        <f t="shared" si="18"/>
        <v>#DIV/0!</v>
      </c>
      <c r="S42" s="13" t="e">
        <f t="shared" si="19"/>
        <v>#DIV/0!</v>
      </c>
      <c r="T42" s="39"/>
      <c r="U42" s="39"/>
      <c r="V42" s="39" t="s">
        <v>8</v>
      </c>
      <c r="W42" s="39" t="s">
        <v>7</v>
      </c>
      <c r="X42" s="39" t="s">
        <v>7</v>
      </c>
      <c r="Y42" s="39" t="s">
        <v>7</v>
      </c>
      <c r="Z42" s="39" t="s">
        <v>7</v>
      </c>
      <c r="AA42" s="39" t="s">
        <v>7</v>
      </c>
    </row>
    <row r="43" spans="6:7" ht="15" customHeight="1">
      <c r="F43" s="227"/>
      <c r="G43" s="227"/>
    </row>
    <row r="44" spans="1:16" ht="78" customHeight="1" thickBot="1">
      <c r="A44" s="6" t="s">
        <v>40</v>
      </c>
      <c r="B44" s="227" t="s">
        <v>6</v>
      </c>
      <c r="C44" s="227"/>
      <c r="D44" s="227"/>
      <c r="E44" s="6" t="s">
        <v>5</v>
      </c>
      <c r="F44" s="11" t="s">
        <v>83</v>
      </c>
      <c r="G44" s="6" t="s">
        <v>70</v>
      </c>
      <c r="H44" s="6" t="s">
        <v>109</v>
      </c>
      <c r="I44" s="6" t="s">
        <v>43</v>
      </c>
      <c r="J44" s="6" t="s">
        <v>73</v>
      </c>
      <c r="K44" s="6" t="s">
        <v>74</v>
      </c>
      <c r="L44" s="6" t="s">
        <v>75</v>
      </c>
      <c r="M44" s="6" t="s">
        <v>76</v>
      </c>
      <c r="N44" s="6" t="s">
        <v>4</v>
      </c>
      <c r="O44" s="6" t="s">
        <v>3</v>
      </c>
      <c r="P44" s="6" t="s">
        <v>2</v>
      </c>
    </row>
    <row r="45" spans="1:16" ht="187.5" customHeight="1" thickBot="1">
      <c r="A45" s="76" t="s">
        <v>163</v>
      </c>
      <c r="B45" s="228" t="s">
        <v>195</v>
      </c>
      <c r="C45" s="265"/>
      <c r="D45" s="229"/>
      <c r="E45" s="62" t="s">
        <v>194</v>
      </c>
      <c r="F45" s="139"/>
      <c r="G45" s="147"/>
      <c r="H45" s="140"/>
      <c r="I45" s="141"/>
      <c r="J45" s="142"/>
      <c r="K45" s="143"/>
      <c r="L45" s="206"/>
      <c r="M45" s="97"/>
      <c r="N45" s="87"/>
      <c r="O45" s="87"/>
      <c r="P45" s="87"/>
    </row>
    <row r="46" spans="1:16" ht="189" customHeight="1" thickBot="1">
      <c r="A46" s="76" t="s">
        <v>164</v>
      </c>
      <c r="B46" s="228" t="s">
        <v>195</v>
      </c>
      <c r="C46" s="265"/>
      <c r="D46" s="229"/>
      <c r="E46" s="62" t="s">
        <v>193</v>
      </c>
      <c r="F46" s="144"/>
      <c r="G46" s="147"/>
      <c r="H46" s="140"/>
      <c r="I46" s="145"/>
      <c r="J46" s="142"/>
      <c r="K46" s="143"/>
      <c r="L46" s="143"/>
      <c r="M46" s="98"/>
      <c r="N46" s="87"/>
      <c r="O46" s="87"/>
      <c r="P46" s="87"/>
    </row>
    <row r="47" spans="1:16" ht="96" customHeight="1" thickBot="1">
      <c r="A47" s="76" t="s">
        <v>196</v>
      </c>
      <c r="B47" s="228" t="s">
        <v>197</v>
      </c>
      <c r="C47" s="265"/>
      <c r="D47" s="229"/>
      <c r="E47" s="62" t="s">
        <v>194</v>
      </c>
      <c r="F47" s="144"/>
      <c r="G47" s="147"/>
      <c r="H47" s="140"/>
      <c r="I47" s="147"/>
      <c r="J47" s="142"/>
      <c r="K47" s="143"/>
      <c r="L47" s="145"/>
      <c r="M47" s="98"/>
      <c r="N47" s="87"/>
      <c r="O47" s="87"/>
      <c r="P47" s="87"/>
    </row>
    <row r="48" spans="1:16" ht="96.75" customHeight="1" thickBot="1">
      <c r="A48" s="76" t="s">
        <v>198</v>
      </c>
      <c r="B48" s="228" t="s">
        <v>197</v>
      </c>
      <c r="C48" s="265"/>
      <c r="D48" s="229"/>
      <c r="E48" s="62" t="s">
        <v>194</v>
      </c>
      <c r="F48" s="144"/>
      <c r="G48" s="147"/>
      <c r="H48" s="140"/>
      <c r="I48" s="147"/>
      <c r="J48" s="142"/>
      <c r="K48" s="143"/>
      <c r="L48" s="147"/>
      <c r="M48" s="147"/>
      <c r="N48" s="87"/>
      <c r="O48" s="87"/>
      <c r="P48" s="87"/>
    </row>
    <row r="49" spans="1:16" ht="91.5" customHeight="1" thickBot="1">
      <c r="A49" s="76" t="s">
        <v>166</v>
      </c>
      <c r="B49" s="228" t="s">
        <v>197</v>
      </c>
      <c r="C49" s="265"/>
      <c r="D49" s="229"/>
      <c r="E49" s="62" t="s">
        <v>194</v>
      </c>
      <c r="F49" s="144"/>
      <c r="G49" s="147"/>
      <c r="H49" s="140"/>
      <c r="I49" s="145"/>
      <c r="J49" s="147"/>
      <c r="K49" s="143"/>
      <c r="L49" s="145"/>
      <c r="M49" s="98"/>
      <c r="N49" s="87"/>
      <c r="O49" s="87"/>
      <c r="P49" s="87"/>
    </row>
    <row r="50" spans="1:16" ht="152.25" customHeight="1" thickBot="1">
      <c r="A50" s="76" t="s">
        <v>54</v>
      </c>
      <c r="B50" s="228" t="s">
        <v>199</v>
      </c>
      <c r="C50" s="265"/>
      <c r="D50" s="229"/>
      <c r="E50" s="62" t="s">
        <v>193</v>
      </c>
      <c r="F50" s="144"/>
      <c r="G50" s="147"/>
      <c r="H50" s="140"/>
      <c r="I50" s="145"/>
      <c r="J50" s="142"/>
      <c r="K50" s="143"/>
      <c r="L50" s="206"/>
      <c r="M50" s="98"/>
      <c r="N50" s="87"/>
      <c r="O50" s="87"/>
      <c r="P50" s="87"/>
    </row>
    <row r="51" spans="1:16" ht="158.25" customHeight="1" thickBot="1">
      <c r="A51" s="76" t="s">
        <v>56</v>
      </c>
      <c r="B51" s="228" t="s">
        <v>199</v>
      </c>
      <c r="C51" s="265"/>
      <c r="D51" s="229"/>
      <c r="E51" s="62" t="s">
        <v>194</v>
      </c>
      <c r="F51" s="144"/>
      <c r="G51" s="147"/>
      <c r="H51" s="140"/>
      <c r="I51" s="145"/>
      <c r="J51" s="142"/>
      <c r="K51" s="143"/>
      <c r="L51" s="143"/>
      <c r="M51" s="98"/>
      <c r="N51" s="87"/>
      <c r="O51" s="87"/>
      <c r="P51" s="87"/>
    </row>
    <row r="52" spans="1:16" ht="150" customHeight="1" thickBot="1">
      <c r="A52" s="76" t="s">
        <v>200</v>
      </c>
      <c r="B52" s="228" t="s">
        <v>199</v>
      </c>
      <c r="C52" s="265"/>
      <c r="D52" s="229"/>
      <c r="E52" s="62" t="s">
        <v>193</v>
      </c>
      <c r="F52" s="144"/>
      <c r="G52" s="147"/>
      <c r="H52" s="140"/>
      <c r="I52" s="145"/>
      <c r="J52" s="146"/>
      <c r="K52" s="143"/>
      <c r="L52" s="143"/>
      <c r="M52" s="97"/>
      <c r="N52" s="87"/>
      <c r="O52" s="87"/>
      <c r="P52" s="87"/>
    </row>
    <row r="53" spans="1:16" ht="114" customHeight="1" thickBot="1">
      <c r="A53" s="76" t="s">
        <v>170</v>
      </c>
      <c r="B53" s="228" t="s">
        <v>201</v>
      </c>
      <c r="C53" s="265"/>
      <c r="D53" s="229"/>
      <c r="E53" s="62" t="s">
        <v>194</v>
      </c>
      <c r="F53" s="144"/>
      <c r="G53" s="147"/>
      <c r="H53" s="140"/>
      <c r="I53" s="145"/>
      <c r="J53" s="147"/>
      <c r="K53" s="143"/>
      <c r="L53" s="206"/>
      <c r="M53" s="98"/>
      <c r="N53" s="87"/>
      <c r="O53" s="87"/>
      <c r="P53" s="87"/>
    </row>
    <row r="54" spans="1:16" ht="106.5" customHeight="1" thickBot="1">
      <c r="A54" s="76" t="s">
        <v>171</v>
      </c>
      <c r="B54" s="228" t="s">
        <v>201</v>
      </c>
      <c r="C54" s="265"/>
      <c r="D54" s="229"/>
      <c r="E54" s="62" t="s">
        <v>194</v>
      </c>
      <c r="F54" s="144"/>
      <c r="G54" s="147"/>
      <c r="H54" s="140"/>
      <c r="I54" s="145"/>
      <c r="J54" s="147"/>
      <c r="K54" s="143"/>
      <c r="L54" s="143"/>
      <c r="M54" s="98"/>
      <c r="N54" s="87"/>
      <c r="O54" s="87"/>
      <c r="P54" s="87"/>
    </row>
    <row r="55" spans="1:16" ht="108.75" customHeight="1" thickBot="1">
      <c r="A55" s="76" t="s">
        <v>172</v>
      </c>
      <c r="B55" s="228" t="s">
        <v>201</v>
      </c>
      <c r="C55" s="265"/>
      <c r="D55" s="229"/>
      <c r="E55" s="62" t="s">
        <v>169</v>
      </c>
      <c r="F55" s="144"/>
      <c r="G55" s="147"/>
      <c r="H55" s="140"/>
      <c r="I55" s="145"/>
      <c r="J55" s="147"/>
      <c r="K55" s="143"/>
      <c r="L55" s="143"/>
      <c r="M55" s="97"/>
      <c r="N55" s="87"/>
      <c r="O55" s="87"/>
      <c r="P55" s="87"/>
    </row>
    <row r="56" spans="1:16" ht="120.75" customHeight="1" thickBot="1">
      <c r="A56" s="76" t="s">
        <v>173</v>
      </c>
      <c r="B56" s="228" t="s">
        <v>202</v>
      </c>
      <c r="C56" s="265"/>
      <c r="D56" s="229"/>
      <c r="E56" s="62" t="s">
        <v>193</v>
      </c>
      <c r="F56" s="144"/>
      <c r="G56" s="147"/>
      <c r="H56" s="140"/>
      <c r="I56" s="145"/>
      <c r="J56" s="147"/>
      <c r="K56" s="143"/>
      <c r="L56" s="207"/>
      <c r="M56" s="99"/>
      <c r="N56" s="87"/>
      <c r="O56" s="87"/>
      <c r="P56" s="87"/>
    </row>
    <row r="57" spans="1:16" ht="189" customHeight="1" thickBot="1">
      <c r="A57" s="76" t="s">
        <v>174</v>
      </c>
      <c r="B57" s="228" t="s">
        <v>202</v>
      </c>
      <c r="C57" s="265"/>
      <c r="D57" s="229"/>
      <c r="E57" s="62" t="s">
        <v>194</v>
      </c>
      <c r="F57" s="144"/>
      <c r="G57" s="147"/>
      <c r="H57" s="140"/>
      <c r="I57" s="145"/>
      <c r="J57" s="147"/>
      <c r="K57" s="143"/>
      <c r="L57" s="206"/>
      <c r="M57" s="100"/>
      <c r="N57" s="87"/>
      <c r="O57" s="87"/>
      <c r="P57" s="87"/>
    </row>
    <row r="58" spans="1:16" ht="130.5" customHeight="1" thickBot="1">
      <c r="A58" s="76" t="s">
        <v>203</v>
      </c>
      <c r="B58" s="228" t="s">
        <v>204</v>
      </c>
      <c r="C58" s="265"/>
      <c r="D58" s="229"/>
      <c r="E58" s="62" t="s">
        <v>193</v>
      </c>
      <c r="F58" s="144"/>
      <c r="G58" s="147"/>
      <c r="H58" s="140"/>
      <c r="I58" s="145"/>
      <c r="J58" s="147"/>
      <c r="K58" s="143"/>
      <c r="L58" s="143"/>
      <c r="M58" s="101"/>
      <c r="N58" s="87"/>
      <c r="O58" s="87"/>
      <c r="P58" s="87"/>
    </row>
    <row r="59" spans="1:16" ht="121.5" customHeight="1" thickBot="1">
      <c r="A59" s="76" t="s">
        <v>205</v>
      </c>
      <c r="B59" s="228" t="s">
        <v>204</v>
      </c>
      <c r="C59" s="265"/>
      <c r="D59" s="229"/>
      <c r="E59" s="62" t="s">
        <v>194</v>
      </c>
      <c r="F59" s="144"/>
      <c r="G59" s="147"/>
      <c r="H59" s="140"/>
      <c r="I59" s="147"/>
      <c r="J59" s="147"/>
      <c r="K59" s="143"/>
      <c r="L59" s="147"/>
      <c r="M59" s="101"/>
      <c r="N59" s="87"/>
      <c r="O59" s="87"/>
      <c r="P59" s="87"/>
    </row>
    <row r="60" spans="1:16" ht="121.5" customHeight="1" thickBot="1">
      <c r="A60" s="76" t="s">
        <v>206</v>
      </c>
      <c r="B60" s="228" t="s">
        <v>204</v>
      </c>
      <c r="C60" s="265"/>
      <c r="D60" s="229"/>
      <c r="E60" s="62" t="s">
        <v>193</v>
      </c>
      <c r="F60" s="147"/>
      <c r="G60" s="147"/>
      <c r="H60" s="140"/>
      <c r="I60" s="147"/>
      <c r="J60" s="147"/>
      <c r="K60" s="143"/>
      <c r="L60" s="142"/>
      <c r="M60" s="147"/>
      <c r="N60" s="87"/>
      <c r="O60" s="87"/>
      <c r="P60" s="87"/>
    </row>
    <row r="61" spans="1:16" ht="63.75" customHeight="1" thickBot="1">
      <c r="A61" s="76" t="s">
        <v>207</v>
      </c>
      <c r="B61" s="228" t="s">
        <v>208</v>
      </c>
      <c r="C61" s="265"/>
      <c r="D61" s="229"/>
      <c r="E61" s="62" t="s">
        <v>193</v>
      </c>
      <c r="F61" s="144"/>
      <c r="G61" s="147"/>
      <c r="H61" s="140"/>
      <c r="I61" s="145"/>
      <c r="J61" s="147"/>
      <c r="K61" s="143"/>
      <c r="L61" s="206"/>
      <c r="M61" s="102"/>
      <c r="N61" s="87"/>
      <c r="O61" s="87"/>
      <c r="P61" s="87"/>
    </row>
    <row r="62" spans="1:16" ht="170.25" customHeight="1" thickBot="1">
      <c r="A62" s="76" t="s">
        <v>59</v>
      </c>
      <c r="B62" s="228" t="s">
        <v>209</v>
      </c>
      <c r="C62" s="265"/>
      <c r="D62" s="229"/>
      <c r="E62" s="62" t="s">
        <v>193</v>
      </c>
      <c r="F62" s="144"/>
      <c r="G62" s="147"/>
      <c r="H62" s="140"/>
      <c r="I62" s="145"/>
      <c r="J62" s="147"/>
      <c r="K62" s="143"/>
      <c r="L62" s="143"/>
      <c r="M62" s="98"/>
      <c r="N62" s="87"/>
      <c r="O62" s="87"/>
      <c r="P62" s="87"/>
    </row>
    <row r="63" spans="1:16" ht="168.75" customHeight="1" thickBot="1">
      <c r="A63" s="76" t="s">
        <v>60</v>
      </c>
      <c r="B63" s="228" t="s">
        <v>209</v>
      </c>
      <c r="C63" s="265"/>
      <c r="D63" s="229"/>
      <c r="E63" s="62" t="s">
        <v>193</v>
      </c>
      <c r="F63" s="144"/>
      <c r="G63" s="147"/>
      <c r="H63" s="140"/>
      <c r="I63" s="145"/>
      <c r="J63" s="147"/>
      <c r="K63" s="143"/>
      <c r="L63" s="143"/>
      <c r="M63" s="103"/>
      <c r="N63" s="87"/>
      <c r="O63" s="87"/>
      <c r="P63" s="87"/>
    </row>
    <row r="64" spans="1:16" ht="163.5" customHeight="1" thickBot="1">
      <c r="A64" s="76" t="s">
        <v>210</v>
      </c>
      <c r="B64" s="228" t="s">
        <v>211</v>
      </c>
      <c r="C64" s="265"/>
      <c r="D64" s="229"/>
      <c r="E64" s="62" t="s">
        <v>194</v>
      </c>
      <c r="F64" s="144"/>
      <c r="G64" s="147"/>
      <c r="H64" s="140"/>
      <c r="I64" s="147"/>
      <c r="J64" s="147"/>
      <c r="K64" s="143"/>
      <c r="L64" s="141"/>
      <c r="M64" s="104"/>
      <c r="N64" s="87"/>
      <c r="O64" s="87"/>
      <c r="P64" s="87"/>
    </row>
    <row r="65" spans="1:16" ht="190.5" customHeight="1" thickBot="1">
      <c r="A65" s="76" t="s">
        <v>212</v>
      </c>
      <c r="B65" s="228" t="s">
        <v>211</v>
      </c>
      <c r="C65" s="265"/>
      <c r="D65" s="229"/>
      <c r="E65" s="62" t="s">
        <v>194</v>
      </c>
      <c r="F65" s="144"/>
      <c r="G65" s="147"/>
      <c r="H65" s="140"/>
      <c r="I65" s="147"/>
      <c r="J65" s="208"/>
      <c r="K65" s="143"/>
      <c r="L65" s="206"/>
      <c r="M65" s="104"/>
      <c r="N65" s="87"/>
      <c r="O65" s="87"/>
      <c r="P65" s="87"/>
    </row>
    <row r="66" spans="1:16" ht="188.25" customHeight="1" thickBot="1">
      <c r="A66" s="76" t="s">
        <v>213</v>
      </c>
      <c r="B66" s="228" t="s">
        <v>211</v>
      </c>
      <c r="C66" s="265"/>
      <c r="D66" s="229"/>
      <c r="E66" s="62" t="s">
        <v>194</v>
      </c>
      <c r="F66" s="139"/>
      <c r="G66" s="147"/>
      <c r="H66" s="140"/>
      <c r="I66" s="147"/>
      <c r="J66" s="208"/>
      <c r="K66" s="143"/>
      <c r="L66" s="147"/>
      <c r="M66" s="104"/>
      <c r="N66" s="87"/>
      <c r="O66" s="87"/>
      <c r="P66" s="87"/>
    </row>
    <row r="67" spans="1:16" ht="137.25" customHeight="1" thickBot="1">
      <c r="A67" s="76" t="s">
        <v>180</v>
      </c>
      <c r="B67" s="228" t="s">
        <v>214</v>
      </c>
      <c r="C67" s="265"/>
      <c r="D67" s="229"/>
      <c r="E67" s="62" t="s">
        <v>194</v>
      </c>
      <c r="F67" s="144"/>
      <c r="G67" s="147"/>
      <c r="H67" s="140"/>
      <c r="I67" s="145"/>
      <c r="J67" s="147"/>
      <c r="K67" s="143"/>
      <c r="L67" s="147"/>
      <c r="M67" s="104"/>
      <c r="N67" s="87"/>
      <c r="O67" s="87"/>
      <c r="P67" s="87"/>
    </row>
    <row r="68" spans="1:16" ht="157.5" customHeight="1" thickBot="1">
      <c r="A68" s="76" t="s">
        <v>215</v>
      </c>
      <c r="B68" s="228" t="s">
        <v>214</v>
      </c>
      <c r="C68" s="265"/>
      <c r="D68" s="229"/>
      <c r="E68" s="62" t="s">
        <v>194</v>
      </c>
      <c r="F68" s="144"/>
      <c r="G68" s="147"/>
      <c r="H68" s="140"/>
      <c r="I68" s="145"/>
      <c r="J68" s="147"/>
      <c r="K68" s="143"/>
      <c r="L68" s="143"/>
      <c r="M68" s="104"/>
      <c r="N68" s="87"/>
      <c r="O68" s="87"/>
      <c r="P68" s="87"/>
    </row>
    <row r="69" spans="1:16" ht="150.75" customHeight="1" thickBot="1">
      <c r="A69" s="76" t="s">
        <v>216</v>
      </c>
      <c r="B69" s="228" t="s">
        <v>214</v>
      </c>
      <c r="C69" s="265"/>
      <c r="D69" s="229"/>
      <c r="E69" s="62" t="s">
        <v>193</v>
      </c>
      <c r="F69" s="144"/>
      <c r="G69" s="147"/>
      <c r="H69" s="140"/>
      <c r="I69" s="145"/>
      <c r="J69" s="147"/>
      <c r="K69" s="143"/>
      <c r="L69" s="143"/>
      <c r="M69" s="104"/>
      <c r="N69" s="87"/>
      <c r="O69" s="87"/>
      <c r="P69" s="87"/>
    </row>
  </sheetData>
  <sheetProtection/>
  <mergeCells count="40">
    <mergeCell ref="B68:D68"/>
    <mergeCell ref="B69:D69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5:D45"/>
    <mergeCell ref="B46:D46"/>
    <mergeCell ref="B47:D47"/>
    <mergeCell ref="B48:D48"/>
    <mergeCell ref="B49:D49"/>
    <mergeCell ref="P2:Q2"/>
    <mergeCell ref="V2:AA2"/>
    <mergeCell ref="A39:A42"/>
    <mergeCell ref="F43:G43"/>
    <mergeCell ref="B44:D44"/>
    <mergeCell ref="A28:A38"/>
    <mergeCell ref="A16:A26"/>
    <mergeCell ref="A4:A13"/>
    <mergeCell ref="B1:L1"/>
    <mergeCell ref="C2:E2"/>
    <mergeCell ref="F2:G2"/>
    <mergeCell ref="H2:I2"/>
    <mergeCell ref="J2:K2"/>
    <mergeCell ref="N2:O2"/>
    <mergeCell ref="L2:M2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38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Margarita</cp:lastModifiedBy>
  <cp:lastPrinted>2019-06-25T12:10:40Z</cp:lastPrinted>
  <dcterms:created xsi:type="dcterms:W3CDTF">2018-05-21T09:45:03Z</dcterms:created>
  <dcterms:modified xsi:type="dcterms:W3CDTF">2020-09-14T14:43:03Z</dcterms:modified>
  <cp:category/>
  <cp:version/>
  <cp:contentType/>
  <cp:contentStatus/>
</cp:coreProperties>
</file>