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<sst xmlns="http://schemas.openxmlformats.org/spreadsheetml/2006/main" count="109" uniqueCount="100">
  <si>
    <r>
      <t xml:space="preserve">План мероприятий </t>
    </r>
    <r>
      <rPr>
        <b/>
        <u val="single"/>
        <sz val="12"/>
        <rFont val="Times New Roman"/>
        <family val="1"/>
      </rPr>
      <t xml:space="preserve"> Сланцевского муниципального района</t>
    </r>
    <r>
      <rPr>
        <sz val="12"/>
        <rFont val="Times New Roman"/>
        <family val="1"/>
      </rPr>
      <t xml:space="preserve">  «Устойчивое общественное развитие в Ленинградской области»
На 2016 год</t>
    </r>
  </si>
  <si>
    <t>Муниципальное образование</t>
  </si>
  <si>
    <t>Наименование мероприятий</t>
  </si>
  <si>
    <t>Всего (тыс. рублей)</t>
  </si>
  <si>
    <t>Областной бюджет (тыс. рублей)</t>
  </si>
  <si>
    <t>Местный бюджет (тыс. рублей)</t>
  </si>
  <si>
    <t>Гостицкое сельское поселение</t>
  </si>
  <si>
    <t>Устройство асфальтобетонного покрытия дороги с разворотным кольцом д. Демешкин Перевоз</t>
  </si>
  <si>
    <t>Замена светильников на светодиодные (6 шт.) д Демешкин Перевоз</t>
  </si>
  <si>
    <t>Замена Шкафа управления уличного освещения (1 шт.) д. Подпорожек</t>
  </si>
  <si>
    <t>Замена светильников на светодиодные (4 шт.) д Подпорожек</t>
  </si>
  <si>
    <t>Замена Шкафа управления уличного освещения (1 шт.) д. Тухтово (1 шт)</t>
  </si>
  <si>
    <t>Замена светильников на светодиодные (6 шт.) д Тухтово (левая сторона)</t>
  </si>
  <si>
    <t>Замена светильников на светодиодные (8 шт.) д Тухтово (правая сторона)</t>
  </si>
  <si>
    <t>Ремонт и чистка общественного колодца д. Тухтово</t>
  </si>
  <si>
    <t>Замена Шкафа управления уличного освещения (1 шт.) д. Пелеши (правая сторона)</t>
  </si>
  <si>
    <t>Замена Шкафа управления уличного освещения (1 шт.) д. Пелеши (левая сторона)</t>
  </si>
  <si>
    <t>Замена светильников на светодиодные (2 шт.) д Пелеши (правая сторона)</t>
  </si>
  <si>
    <t>Валка дерева у дома № 3 д. Березняк</t>
  </si>
  <si>
    <t>Установка светодиодного светильника (1 шт.) пос. Сельхозтехника</t>
  </si>
  <si>
    <t>Валка аварийных деревьев п. Сельхозтехника</t>
  </si>
  <si>
    <t>ИТОГО:</t>
  </si>
  <si>
    <t>1 150, 790</t>
  </si>
  <si>
    <t>57, 540</t>
  </si>
  <si>
    <t>исполнено</t>
  </si>
  <si>
    <t>Выскатское СП</t>
  </si>
  <si>
    <t>Обрезка деревьев, валка аварийных  деревьев в д.Местово у д.№21 т №26</t>
  </si>
  <si>
    <t>Обрезка деревьев, валка аварийных  деревьев в д.Большие Рожки напротив дома №5</t>
  </si>
  <si>
    <t>Приобретение оборудования детской  площадки в дер.Попкова Гора</t>
  </si>
  <si>
    <t>Приобретение оборудования для  детской  спортивной  площадки в дер.Залесье</t>
  </si>
  <si>
    <t>Ремонт участка дороги в дер.Заборожка</t>
  </si>
  <si>
    <t>Ремонт участка дороги в дер.Заберезье</t>
  </si>
  <si>
    <t>Ремонт  подъезда в дер.Горбово</t>
  </si>
  <si>
    <t>Ремонт участка дороги  по дер.Большая Руя</t>
  </si>
  <si>
    <t>Подсыпка подъездной площадки и углубление пожарного водоема в дер.Пантелейково и Заберезье</t>
  </si>
  <si>
    <t>Ремонт и чистка колодца у дома №1 дер.Борки</t>
  </si>
  <si>
    <t>Ремонт колодца у дома №18 дер.Борки</t>
  </si>
  <si>
    <t>Ремонт колодца у дома №1 дер.Большая Руя</t>
  </si>
  <si>
    <t>Ремонт и чистка колодца у дома № 8 дер.Местово</t>
  </si>
  <si>
    <t>Ремонт и чистка колодца  в дер.Нагинщина</t>
  </si>
  <si>
    <t>Ремонт и чистка колодца у дома №7 дер.Клин</t>
  </si>
  <si>
    <t>Ремонт и чистка колодца между домами №3 и №5 в дер.Перебор</t>
  </si>
  <si>
    <t>Ремонт и чистка колодца между домами №22 и №24 дер.Савиновщина</t>
  </si>
  <si>
    <t>Ремонт колодца у дома №9 дер.Куклина Гора</t>
  </si>
  <si>
    <t>Ремонт и чистка колодца у дома №11а дер.Куклина Гора</t>
  </si>
  <si>
    <t>Ремонт и чистка колодца между домами №14 и №16 дер.Савиновщина</t>
  </si>
  <si>
    <t>Ремонт колодца в дер.Песвицы</t>
  </si>
  <si>
    <t>Ремонт и чистка колодца у дома №12 дер.Клин</t>
  </si>
  <si>
    <t>Ремонт и чистка колодца у дома №9 дер.Клин</t>
  </si>
  <si>
    <t>Ремонт и чистка  колодца у дома № 19 в д.Кушела</t>
  </si>
  <si>
    <t>ИТОГО</t>
  </si>
  <si>
    <t>Загривское СП</t>
  </si>
  <si>
    <t>ремонт автодороги  общего пользования местного значения дороги проезд по дер. Втроя ( от жилого дома №8 до моста р.Втроя )</t>
  </si>
  <si>
    <t>ремонт автодороги общего пользования местного значения дороги проезд по дер. Втроя (хутор)</t>
  </si>
  <si>
    <t xml:space="preserve">ремонт автодороги общего пользования местного значения дороги проезд по дер. Степановщина </t>
  </si>
  <si>
    <t xml:space="preserve">итого </t>
  </si>
  <si>
    <t>Новосельское СП</t>
  </si>
  <si>
    <t xml:space="preserve">Спиливание аварийных деревьев и очистка территории от кустарников </t>
  </si>
  <si>
    <t xml:space="preserve">Приобретение предметов благоустройства </t>
  </si>
  <si>
    <t xml:space="preserve">Обустройство территории для проведения общественных мероприятий </t>
  </si>
  <si>
    <t xml:space="preserve">Установка свето-контролирующего выключателя на уличном освещении </t>
  </si>
  <si>
    <t>Очистка и углубление дренажных канав</t>
  </si>
  <si>
    <t xml:space="preserve">Ремонт колодцев </t>
  </si>
  <si>
    <t xml:space="preserve">Приобретение первичных средств тушения пожаров и противопожарного инвентаря </t>
  </si>
  <si>
    <t xml:space="preserve">Устройство подъезда к пожарному водоему </t>
  </si>
  <si>
    <t xml:space="preserve">Приобретение табличек для нумерации жилых домов </t>
  </si>
  <si>
    <t xml:space="preserve">Ремонт дорожного покрытия </t>
  </si>
  <si>
    <t xml:space="preserve">Приобретение щебня для подсыпки дороги общего пользования местного значения в границах населенного пункта </t>
  </si>
  <si>
    <t>Черновское сельское поселение</t>
  </si>
  <si>
    <t>Валка аварийных деревьев в пос.Черновское в кол-ве 39 штук</t>
  </si>
  <si>
    <t>Ликвидация несанкционированных свалок на территории поселения (2 шт)</t>
  </si>
  <si>
    <t>Ремонт колодца в пос.Черновское(ул.Речная)</t>
  </si>
  <si>
    <t>Приобретение и установка игрового комплекса в д.Медвежек</t>
  </si>
  <si>
    <t>Обустройство пожарного водоема в пос.Черновское</t>
  </si>
  <si>
    <t>Сланцевское ГП</t>
  </si>
  <si>
    <t>Ремонт автомобильных дорог общего пользования местного значения, расположенных в границах населенного пункта с асфальтобетонным покрытием и грунтовым покрытием (деревня Сосновка)</t>
  </si>
  <si>
    <t>итого</t>
  </si>
  <si>
    <t>Старопольское СП</t>
  </si>
  <si>
    <r>
      <t>Устройство пожарного резервуара со скважиной</t>
    </r>
    <r>
      <rPr>
        <sz val="12"/>
        <rFont val="Times New Roman"/>
        <family val="1"/>
      </rPr>
      <t xml:space="preserve"> д. Лосева Гора</t>
    </r>
  </si>
  <si>
    <r>
      <t xml:space="preserve">Ремонт колодцев общественного пользования:   </t>
    </r>
    <r>
      <rPr>
        <sz val="12"/>
        <color indexed="8"/>
        <rFont val="Times New Roman"/>
        <family val="1"/>
      </rPr>
      <t xml:space="preserve">                                 д.Карино</t>
    </r>
  </si>
  <si>
    <t>д.Лосева Гора</t>
  </si>
  <si>
    <t>д.Замошье у д.№47</t>
  </si>
  <si>
    <t>д.Соболец у д.№14</t>
  </si>
  <si>
    <t>д.Велетово у д. №36</t>
  </si>
  <si>
    <t>д.Дубо</t>
  </si>
  <si>
    <t>д.Китково</t>
  </si>
  <si>
    <t>д.Нарница у д. №35</t>
  </si>
  <si>
    <t>д.Кологриво у д.№5</t>
  </si>
  <si>
    <t>д.Кологриво у д.№62</t>
  </si>
  <si>
    <t>д.Ликовское</t>
  </si>
  <si>
    <t xml:space="preserve">д.Чудская Гора </t>
  </si>
  <si>
    <t>д.Куреши</t>
  </si>
  <si>
    <t>д.Плешево у д. №6</t>
  </si>
  <si>
    <t>д.Плешево у д. №23</t>
  </si>
  <si>
    <t>д.Данилово (родник)</t>
  </si>
  <si>
    <t>д.Русско у д. №25</t>
  </si>
  <si>
    <t>д.Филёво (родник)</t>
  </si>
  <si>
    <t>Строительство водозаборной скважины                       д. Русско уд. № 30</t>
  </si>
  <si>
    <t>итого:</t>
  </si>
  <si>
    <t>ВСЕГО по району: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</si>
</sst>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0"/>
    <numFmt numFmtId="167" formatCode="0.00000"/>
    <numFmt numFmtId="168" formatCode="#,##0.00_р_."/>
    <numFmt numFmtId="169" formatCode="0.000"/>
  </numFmts>
  <fonts count="13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0" fillId="0" borderId="0" xfId="0" applyAlignment="1">
      <alignment wrapText="1"/>
    </xf>
    <xf numFmtId="164" fontId="1" fillId="0" borderId="5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1" fillId="0" borderId="0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wrapText="1"/>
    </xf>
    <xf numFmtId="164" fontId="4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4" fontId="1" fillId="0" borderId="0" xfId="0" applyFont="1" applyBorder="1" applyAlignment="1">
      <alignment vertical="top"/>
    </xf>
    <xf numFmtId="167" fontId="1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167" fontId="4" fillId="0" borderId="1" xfId="0" applyNumberFormat="1" applyFont="1" applyBorder="1" applyAlignment="1">
      <alignment horizontal="center" wrapText="1"/>
    </xf>
    <xf numFmtId="164" fontId="9" fillId="0" borderId="1" xfId="0" applyFont="1" applyBorder="1" applyAlignment="1">
      <alignment vertical="center" wrapText="1"/>
    </xf>
    <xf numFmtId="168" fontId="9" fillId="0" borderId="1" xfId="0" applyNumberFormat="1" applyFont="1" applyBorder="1" applyAlignment="1">
      <alignment vertical="center" wrapText="1"/>
    </xf>
    <xf numFmtId="164" fontId="9" fillId="0" borderId="2" xfId="0" applyFont="1" applyBorder="1" applyAlignment="1">
      <alignment vertical="center" wrapText="1"/>
    </xf>
    <xf numFmtId="164" fontId="10" fillId="0" borderId="2" xfId="0" applyFont="1" applyBorder="1" applyAlignment="1">
      <alignment horizontal="right" vertical="center" wrapText="1"/>
    </xf>
    <xf numFmtId="168" fontId="10" fillId="0" borderId="1" xfId="0" applyNumberFormat="1" applyFont="1" applyBorder="1" applyAlignment="1">
      <alignment vertical="center" wrapText="1"/>
    </xf>
    <xf numFmtId="169" fontId="1" fillId="0" borderId="1" xfId="0" applyNumberFormat="1" applyFont="1" applyBorder="1" applyAlignment="1">
      <alignment horizontal="center" wrapText="1"/>
    </xf>
    <xf numFmtId="169" fontId="4" fillId="0" borderId="1" xfId="0" applyNumberFormat="1" applyFont="1" applyBorder="1" applyAlignment="1">
      <alignment horizontal="center" wrapText="1"/>
    </xf>
    <xf numFmtId="164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wrapText="1"/>
    </xf>
    <xf numFmtId="164" fontId="1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Font="1" applyBorder="1" applyAlignment="1">
      <alignment/>
    </xf>
    <xf numFmtId="164" fontId="4" fillId="0" borderId="6" xfId="0" applyNumberFormat="1" applyFont="1" applyBorder="1" applyAlignment="1">
      <alignment wrapText="1"/>
    </xf>
    <xf numFmtId="167" fontId="1" fillId="0" borderId="1" xfId="0" applyNumberFormat="1" applyFont="1" applyBorder="1" applyAlignment="1">
      <alignment horizontal="right"/>
    </xf>
    <xf numFmtId="167" fontId="11" fillId="0" borderId="6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164" fontId="12" fillId="0" borderId="6" xfId="0" applyFont="1" applyBorder="1" applyAlignment="1">
      <alignment wrapText="1"/>
    </xf>
    <xf numFmtId="164" fontId="11" fillId="0" borderId="6" xfId="0" applyFont="1" applyBorder="1" applyAlignment="1">
      <alignment/>
    </xf>
    <xf numFmtId="167" fontId="1" fillId="2" borderId="1" xfId="0" applyNumberFormat="1" applyFont="1" applyFill="1" applyBorder="1" applyAlignment="1">
      <alignment horizontal="right"/>
    </xf>
    <xf numFmtId="167" fontId="11" fillId="2" borderId="6" xfId="0" applyNumberFormat="1" applyFont="1" applyFill="1" applyBorder="1" applyAlignment="1">
      <alignment horizontal="right"/>
    </xf>
    <xf numFmtId="167" fontId="11" fillId="2" borderId="1" xfId="0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>
      <alignment horizontal="right"/>
    </xf>
    <xf numFmtId="164" fontId="1" fillId="0" borderId="6" xfId="0" applyNumberFormat="1" applyFont="1" applyBorder="1" applyAlignment="1">
      <alignment horizontal="left" wrapText="1"/>
    </xf>
    <xf numFmtId="164" fontId="6" fillId="0" borderId="7" xfId="0" applyFont="1" applyBorder="1" applyAlignment="1">
      <alignment wrapText="1"/>
    </xf>
    <xf numFmtId="167" fontId="12" fillId="0" borderId="5" xfId="0" applyNumberFormat="1" applyFont="1" applyFill="1" applyBorder="1" applyAlignment="1">
      <alignment horizontal="right"/>
    </xf>
    <xf numFmtId="167" fontId="4" fillId="0" borderId="5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0"/>
  <sheetViews>
    <sheetView tabSelected="1" workbookViewId="0" topLeftCell="A1">
      <selection activeCell="B108" sqref="B108"/>
    </sheetView>
  </sheetViews>
  <sheetFormatPr defaultColWidth="9.140625" defaultRowHeight="12.75"/>
  <cols>
    <col min="1" max="1" width="24.28125" style="1" customWidth="1"/>
    <col min="2" max="2" width="50.8515625" style="2" customWidth="1"/>
    <col min="3" max="3" width="12.28125" style="1" customWidth="1"/>
    <col min="4" max="4" width="15.57421875" style="1" customWidth="1"/>
    <col min="5" max="5" width="15.421875" style="1" customWidth="1"/>
    <col min="6" max="6" width="12.57421875" style="1" customWidth="1"/>
    <col min="7" max="9" width="9.140625" style="1" customWidth="1"/>
    <col min="10" max="19" width="9.140625" style="3" customWidth="1"/>
  </cols>
  <sheetData>
    <row r="1" spans="1:6" ht="30.75" customHeight="1">
      <c r="A1" s="4" t="s">
        <v>0</v>
      </c>
      <c r="B1" s="4"/>
      <c r="C1" s="4"/>
      <c r="D1" s="4"/>
      <c r="E1" s="4"/>
      <c r="F1" s="4"/>
    </row>
    <row r="2" spans="1:19" s="9" customFormat="1" ht="61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9" customFormat="1" ht="33" customHeight="1">
      <c r="A3" s="10" t="s">
        <v>6</v>
      </c>
      <c r="B3" s="11" t="s">
        <v>7</v>
      </c>
      <c r="C3" s="12">
        <v>549.859</v>
      </c>
      <c r="D3" s="13">
        <v>521.859</v>
      </c>
      <c r="E3" s="14">
        <v>28</v>
      </c>
      <c r="F3" s="12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9" customFormat="1" ht="32.25" customHeight="1">
      <c r="A4" s="10"/>
      <c r="B4" s="11" t="s">
        <v>8</v>
      </c>
      <c r="C4" s="12">
        <v>68.478</v>
      </c>
      <c r="D4" s="13">
        <v>65.58</v>
      </c>
      <c r="E4" s="13">
        <v>2.898</v>
      </c>
      <c r="F4" s="12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" customFormat="1" ht="32.25" customHeight="1">
      <c r="A5" s="10"/>
      <c r="B5" s="11" t="s">
        <v>9</v>
      </c>
      <c r="C5" s="12">
        <v>15.002</v>
      </c>
      <c r="D5" s="13">
        <v>14.519</v>
      </c>
      <c r="E5" s="13">
        <v>0.483</v>
      </c>
      <c r="F5" s="12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9" customFormat="1" ht="33" customHeight="1">
      <c r="A6" s="10"/>
      <c r="B6" s="11" t="s">
        <v>10</v>
      </c>
      <c r="C6" s="12">
        <v>71.262</v>
      </c>
      <c r="D6" s="13">
        <v>69.33</v>
      </c>
      <c r="E6" s="13">
        <v>1.932</v>
      </c>
      <c r="F6" s="12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9" customFormat="1" ht="32.25" customHeight="1">
      <c r="A7" s="10"/>
      <c r="B7" s="11" t="s">
        <v>11</v>
      </c>
      <c r="C7" s="12">
        <v>15.002</v>
      </c>
      <c r="D7" s="13">
        <v>14.519</v>
      </c>
      <c r="E7" s="13">
        <v>0.483</v>
      </c>
      <c r="F7" s="12"/>
      <c r="G7" s="7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9" customFormat="1" ht="31.5" customHeight="1">
      <c r="A8" s="10"/>
      <c r="B8" s="11" t="s">
        <v>12</v>
      </c>
      <c r="C8" s="12">
        <v>112.856</v>
      </c>
      <c r="D8" s="13">
        <v>109.958</v>
      </c>
      <c r="E8" s="13">
        <v>2.898</v>
      </c>
      <c r="F8" s="12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9" customFormat="1" ht="33" customHeight="1">
      <c r="A9" s="10"/>
      <c r="B9" s="11" t="s">
        <v>13</v>
      </c>
      <c r="C9" s="12">
        <v>121.797</v>
      </c>
      <c r="D9" s="13">
        <v>117.906</v>
      </c>
      <c r="E9" s="13">
        <v>3.891</v>
      </c>
      <c r="F9" s="12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9" customFormat="1" ht="33" customHeight="1">
      <c r="A10" s="10"/>
      <c r="B10" s="11" t="s">
        <v>14</v>
      </c>
      <c r="C10" s="15">
        <v>84.05</v>
      </c>
      <c r="D10" s="13">
        <v>79.51</v>
      </c>
      <c r="E10" s="13">
        <v>4.54</v>
      </c>
      <c r="F10" s="12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9" customFormat="1" ht="33" customHeight="1">
      <c r="A11" s="10"/>
      <c r="B11" s="11" t="s">
        <v>15</v>
      </c>
      <c r="C11" s="12">
        <v>15.002</v>
      </c>
      <c r="D11" s="13">
        <v>14.519</v>
      </c>
      <c r="E11" s="13">
        <v>0.483</v>
      </c>
      <c r="F11" s="12"/>
      <c r="G11" s="7"/>
      <c r="H11" s="7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9" customFormat="1" ht="33" customHeight="1">
      <c r="A12" s="10"/>
      <c r="B12" s="11" t="s">
        <v>16</v>
      </c>
      <c r="C12" s="12">
        <v>15.002</v>
      </c>
      <c r="D12" s="13">
        <v>14.519</v>
      </c>
      <c r="E12" s="13">
        <v>0.483</v>
      </c>
      <c r="F12" s="12"/>
      <c r="G12" s="7"/>
      <c r="H12" s="7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9" customFormat="1" ht="31.5" customHeight="1">
      <c r="A13" s="10"/>
      <c r="B13" s="11" t="s">
        <v>17</v>
      </c>
      <c r="C13" s="12">
        <v>34.493</v>
      </c>
      <c r="D13" s="13">
        <v>33.527</v>
      </c>
      <c r="E13" s="13">
        <v>0.966</v>
      </c>
      <c r="F13" s="12"/>
      <c r="G13" s="7"/>
      <c r="H13" s="7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9" customFormat="1" ht="18" customHeight="1">
      <c r="A14" s="10"/>
      <c r="B14" s="11" t="s">
        <v>18</v>
      </c>
      <c r="C14" s="15">
        <v>12</v>
      </c>
      <c r="D14" s="14">
        <v>10</v>
      </c>
      <c r="E14" s="14">
        <v>2</v>
      </c>
      <c r="F14" s="12"/>
      <c r="G14" s="7"/>
      <c r="H14" s="7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9" customFormat="1" ht="33" customHeight="1">
      <c r="A15" s="10"/>
      <c r="B15" s="11" t="s">
        <v>19</v>
      </c>
      <c r="C15" s="12">
        <v>14.554</v>
      </c>
      <c r="D15" s="13">
        <v>14.071</v>
      </c>
      <c r="E15" s="13">
        <v>0.483</v>
      </c>
      <c r="F15" s="12"/>
      <c r="G15" s="7"/>
      <c r="H15" s="7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9" customFormat="1" ht="18" customHeight="1">
      <c r="A16" s="10"/>
      <c r="B16" s="11" t="s">
        <v>20</v>
      </c>
      <c r="C16" s="12">
        <v>78.973</v>
      </c>
      <c r="D16" s="13">
        <v>70.973</v>
      </c>
      <c r="E16" s="14">
        <v>8</v>
      </c>
      <c r="F16" s="12"/>
      <c r="G16" s="7"/>
      <c r="H16" s="7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23" customFormat="1" ht="16.5" customHeight="1">
      <c r="A17" s="10"/>
      <c r="B17" s="16" t="s">
        <v>21</v>
      </c>
      <c r="C17" s="17">
        <v>1208.33</v>
      </c>
      <c r="D17" s="18" t="s">
        <v>22</v>
      </c>
      <c r="E17" s="19" t="s">
        <v>23</v>
      </c>
      <c r="F17" s="20" t="s">
        <v>24</v>
      </c>
      <c r="G17" s="21"/>
      <c r="H17" s="21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23" customFormat="1" ht="15.75" hidden="1">
      <c r="A18" s="24"/>
      <c r="B18" s="25"/>
      <c r="C18" s="26"/>
      <c r="D18" s="26"/>
      <c r="E18" s="26"/>
      <c r="F18" s="26"/>
      <c r="G18" s="21"/>
      <c r="H18" s="21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23" customFormat="1" ht="15.75" hidden="1">
      <c r="A19" s="27"/>
      <c r="B19" s="25"/>
      <c r="C19" s="26"/>
      <c r="D19" s="26"/>
      <c r="E19" s="26"/>
      <c r="F19" s="26"/>
      <c r="G19" s="21"/>
      <c r="H19" s="21"/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23" customFormat="1" ht="15.75" hidden="1">
      <c r="A20" s="27"/>
      <c r="B20" s="25"/>
      <c r="C20" s="26"/>
      <c r="D20" s="26"/>
      <c r="E20" s="26"/>
      <c r="F20" s="26"/>
      <c r="G20" s="21"/>
      <c r="H20" s="21"/>
      <c r="I20" s="21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s="23" customFormat="1" ht="15.75" hidden="1">
      <c r="A21" s="27"/>
      <c r="B21" s="25"/>
      <c r="C21" s="26"/>
      <c r="D21" s="26"/>
      <c r="E21" s="26"/>
      <c r="F21" s="26"/>
      <c r="G21" s="21"/>
      <c r="H21" s="21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s="23" customFormat="1" ht="15.75" hidden="1">
      <c r="A22" s="27"/>
      <c r="B22" s="25"/>
      <c r="C22" s="26"/>
      <c r="D22" s="26"/>
      <c r="E22" s="26"/>
      <c r="F22" s="26"/>
      <c r="G22" s="21"/>
      <c r="H22" s="21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23" customFormat="1" ht="15.75" hidden="1">
      <c r="A23" s="27"/>
      <c r="B23" s="25"/>
      <c r="C23" s="26"/>
      <c r="D23" s="26"/>
      <c r="E23" s="26"/>
      <c r="F23" s="26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23" customFormat="1" ht="15.75" hidden="1">
      <c r="A24" s="27"/>
      <c r="B24" s="25"/>
      <c r="C24" s="26"/>
      <c r="D24" s="26"/>
      <c r="E24" s="26"/>
      <c r="F24" s="26"/>
      <c r="G24" s="21"/>
      <c r="H24" s="21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s="23" customFormat="1" ht="15.75" hidden="1">
      <c r="A25" s="27"/>
      <c r="B25" s="25"/>
      <c r="C25" s="26"/>
      <c r="D25" s="26"/>
      <c r="E25" s="26"/>
      <c r="F25" s="26"/>
      <c r="G25" s="21"/>
      <c r="H25" s="21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3" customFormat="1" ht="15.75" hidden="1">
      <c r="A26" s="27"/>
      <c r="B26" s="25"/>
      <c r="C26" s="26"/>
      <c r="D26" s="26"/>
      <c r="E26" s="26"/>
      <c r="F26" s="26"/>
      <c r="G26" s="21"/>
      <c r="H26" s="21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s="23" customFormat="1" ht="15.75" hidden="1">
      <c r="A27" s="27"/>
      <c r="B27" s="25"/>
      <c r="C27" s="26"/>
      <c r="D27" s="26"/>
      <c r="E27" s="26"/>
      <c r="F27" s="26"/>
      <c r="G27" s="21"/>
      <c r="H27" s="21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s="29" customFormat="1" ht="15.75" hidden="1">
      <c r="A28" s="27"/>
      <c r="B28" s="25"/>
      <c r="C28" s="26"/>
      <c r="D28" s="26"/>
      <c r="E28" s="26"/>
      <c r="F28" s="26"/>
      <c r="G28" s="4"/>
      <c r="H28" s="4"/>
      <c r="I28" s="4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s="29" customFormat="1" ht="15.75" hidden="1">
      <c r="A29" s="27"/>
      <c r="B29" s="25"/>
      <c r="C29" s="26"/>
      <c r="D29" s="26"/>
      <c r="E29" s="26"/>
      <c r="F29" s="26"/>
      <c r="G29" s="4"/>
      <c r="H29" s="4"/>
      <c r="I29" s="4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s="29" customFormat="1" ht="15.75" hidden="1">
      <c r="A30" s="27"/>
      <c r="B30" s="25"/>
      <c r="C30" s="26"/>
      <c r="D30" s="26"/>
      <c r="E30" s="26"/>
      <c r="F30" s="26"/>
      <c r="G30" s="4"/>
      <c r="H30" s="4"/>
      <c r="I30" s="4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s="29" customFormat="1" ht="15.75" hidden="1">
      <c r="A31" s="27"/>
      <c r="B31" s="25"/>
      <c r="C31" s="26"/>
      <c r="D31" s="26"/>
      <c r="E31" s="26"/>
      <c r="F31" s="26"/>
      <c r="G31" s="4"/>
      <c r="H31" s="4"/>
      <c r="I31" s="4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s="29" customFormat="1" ht="15.75" hidden="1">
      <c r="A32" s="27"/>
      <c r="B32" s="25"/>
      <c r="C32" s="26"/>
      <c r="D32" s="26"/>
      <c r="E32" s="26"/>
      <c r="F32" s="26"/>
      <c r="G32" s="4"/>
      <c r="H32" s="4"/>
      <c r="I32" s="4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s="29" customFormat="1" ht="15.75" hidden="1">
      <c r="A33" s="27"/>
      <c r="B33" s="25"/>
      <c r="C33" s="26"/>
      <c r="D33" s="26"/>
      <c r="E33" s="26"/>
      <c r="F33" s="26"/>
      <c r="G33" s="4"/>
      <c r="H33" s="4"/>
      <c r="I33" s="4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s="29" customFormat="1" ht="15.75" hidden="1">
      <c r="A34" s="27"/>
      <c r="B34" s="25"/>
      <c r="C34" s="26"/>
      <c r="D34" s="26"/>
      <c r="E34" s="26"/>
      <c r="F34" s="26"/>
      <c r="G34" s="4"/>
      <c r="H34" s="4"/>
      <c r="I34" s="4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s="29" customFormat="1" ht="15.75" hidden="1">
      <c r="A35" s="27"/>
      <c r="B35" s="25"/>
      <c r="C35" s="26"/>
      <c r="D35" s="26"/>
      <c r="E35" s="26"/>
      <c r="F35" s="26"/>
      <c r="G35" s="4"/>
      <c r="H35" s="4"/>
      <c r="I35" s="4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5" ht="30">
      <c r="A36" s="30" t="s">
        <v>25</v>
      </c>
      <c r="B36" s="27" t="s">
        <v>26</v>
      </c>
      <c r="C36" s="31">
        <v>45.678</v>
      </c>
      <c r="D36" s="31">
        <v>43.503</v>
      </c>
      <c r="E36" s="31">
        <v>2.175</v>
      </c>
    </row>
    <row r="37" spans="1:5" ht="30">
      <c r="A37" s="30"/>
      <c r="B37" s="27" t="s">
        <v>27</v>
      </c>
      <c r="C37" s="31">
        <v>34.378</v>
      </c>
      <c r="D37" s="31">
        <v>32.741</v>
      </c>
      <c r="E37" s="31">
        <v>1.637</v>
      </c>
    </row>
    <row r="38" spans="1:5" ht="30">
      <c r="A38" s="30"/>
      <c r="B38" s="27" t="s">
        <v>28</v>
      </c>
      <c r="C38" s="31">
        <v>66.149</v>
      </c>
      <c r="D38" s="31">
        <v>63</v>
      </c>
      <c r="E38" s="31">
        <v>3.149</v>
      </c>
    </row>
    <row r="39" spans="1:5" ht="30">
      <c r="A39" s="30"/>
      <c r="B39" s="27" t="s">
        <v>29</v>
      </c>
      <c r="C39" s="31">
        <v>31.723</v>
      </c>
      <c r="D39" s="31">
        <v>29.784</v>
      </c>
      <c r="E39" s="31">
        <v>1.4889999999999999</v>
      </c>
    </row>
    <row r="40" spans="1:5" ht="16.5">
      <c r="A40" s="30"/>
      <c r="B40" s="27" t="s">
        <v>30</v>
      </c>
      <c r="C40" s="31">
        <v>512</v>
      </c>
      <c r="D40" s="31">
        <v>487.619</v>
      </c>
      <c r="E40" s="31">
        <v>24.381</v>
      </c>
    </row>
    <row r="41" spans="1:5" ht="16.5">
      <c r="A41" s="30"/>
      <c r="B41" s="27" t="s">
        <v>31</v>
      </c>
      <c r="C41" s="31">
        <v>200</v>
      </c>
      <c r="D41" s="31">
        <v>190.476</v>
      </c>
      <c r="E41" s="31">
        <v>9.524000000000001</v>
      </c>
    </row>
    <row r="42" spans="1:5" ht="16.5">
      <c r="A42" s="30"/>
      <c r="B42" s="27" t="s">
        <v>32</v>
      </c>
      <c r="C42" s="31">
        <v>445</v>
      </c>
      <c r="D42" s="31">
        <v>423.81</v>
      </c>
      <c r="E42" s="31">
        <v>21.19</v>
      </c>
    </row>
    <row r="43" spans="1:5" ht="16.5">
      <c r="A43" s="30"/>
      <c r="B43" s="27" t="s">
        <v>33</v>
      </c>
      <c r="C43" s="31">
        <v>140</v>
      </c>
      <c r="D43" s="31">
        <v>133.33</v>
      </c>
      <c r="E43" s="31">
        <v>6.667</v>
      </c>
    </row>
    <row r="44" spans="1:5" ht="30">
      <c r="A44" s="30"/>
      <c r="B44" s="27" t="s">
        <v>34</v>
      </c>
      <c r="C44" s="32">
        <v>42.727</v>
      </c>
      <c r="D44" s="32">
        <v>40.692</v>
      </c>
      <c r="E44" s="32">
        <v>2.035</v>
      </c>
    </row>
    <row r="45" spans="1:5" ht="16.5">
      <c r="A45" s="30"/>
      <c r="B45" s="27" t="s">
        <v>35</v>
      </c>
      <c r="C45" s="32">
        <v>69.344</v>
      </c>
      <c r="D45" s="32">
        <v>66.042</v>
      </c>
      <c r="E45" s="32">
        <v>3.302</v>
      </c>
    </row>
    <row r="46" spans="1:5" ht="16.5">
      <c r="A46" s="30"/>
      <c r="B46" s="27" t="s">
        <v>36</v>
      </c>
      <c r="C46" s="32">
        <v>75.662</v>
      </c>
      <c r="D46" s="32">
        <v>72.059</v>
      </c>
      <c r="E46" s="32">
        <v>3.6029999999999998</v>
      </c>
    </row>
    <row r="47" spans="1:5" ht="16.5">
      <c r="A47" s="30"/>
      <c r="B47" s="27" t="s">
        <v>37</v>
      </c>
      <c r="C47" s="32">
        <v>70.886</v>
      </c>
      <c r="D47" s="32">
        <v>67.51</v>
      </c>
      <c r="E47" s="32">
        <v>3.376</v>
      </c>
    </row>
    <row r="48" spans="1:5" ht="16.5">
      <c r="A48" s="30"/>
      <c r="B48" s="27" t="s">
        <v>38</v>
      </c>
      <c r="C48" s="32">
        <v>91.75</v>
      </c>
      <c r="D48" s="32">
        <v>87.38</v>
      </c>
      <c r="E48" s="32">
        <v>4.37</v>
      </c>
    </row>
    <row r="49" spans="1:5" ht="16.5">
      <c r="A49" s="30"/>
      <c r="B49" s="27" t="s">
        <v>39</v>
      </c>
      <c r="C49" s="32">
        <v>86.351</v>
      </c>
      <c r="D49" s="32">
        <v>82.239</v>
      </c>
      <c r="E49" s="32">
        <v>4.112</v>
      </c>
    </row>
    <row r="50" spans="1:5" ht="16.5">
      <c r="A50" s="30"/>
      <c r="B50" s="27" t="s">
        <v>40</v>
      </c>
      <c r="C50" s="32">
        <v>97.892</v>
      </c>
      <c r="D50" s="32">
        <v>93.23</v>
      </c>
      <c r="E50" s="32">
        <v>4.662</v>
      </c>
    </row>
    <row r="51" spans="1:5" ht="30">
      <c r="A51" s="30"/>
      <c r="B51" s="27" t="s">
        <v>41</v>
      </c>
      <c r="C51" s="32">
        <v>78.806</v>
      </c>
      <c r="D51" s="32">
        <v>75.053</v>
      </c>
      <c r="E51" s="32">
        <v>3.753</v>
      </c>
    </row>
    <row r="52" spans="1:5" ht="30">
      <c r="A52" s="30"/>
      <c r="B52" s="27" t="s">
        <v>42</v>
      </c>
      <c r="C52" s="32">
        <v>85.635</v>
      </c>
      <c r="D52" s="32">
        <v>81.557</v>
      </c>
      <c r="E52" s="32">
        <v>4.078</v>
      </c>
    </row>
    <row r="53" spans="1:5" ht="16.5">
      <c r="A53" s="30"/>
      <c r="B53" s="27" t="s">
        <v>43</v>
      </c>
      <c r="C53" s="32">
        <v>49.755</v>
      </c>
      <c r="D53" s="32">
        <v>47.386</v>
      </c>
      <c r="E53" s="32">
        <v>2.3689999999999998</v>
      </c>
    </row>
    <row r="54" spans="1:5" ht="30">
      <c r="A54" s="30"/>
      <c r="B54" s="27" t="s">
        <v>44</v>
      </c>
      <c r="C54" s="32">
        <v>84.215</v>
      </c>
      <c r="D54" s="32">
        <v>80.205</v>
      </c>
      <c r="E54" s="32">
        <v>4.01</v>
      </c>
    </row>
    <row r="55" spans="1:5" ht="30">
      <c r="A55" s="30"/>
      <c r="B55" s="27" t="s">
        <v>45</v>
      </c>
      <c r="C55" s="32">
        <v>84.633</v>
      </c>
      <c r="D55" s="32">
        <v>80.603</v>
      </c>
      <c r="E55" s="32">
        <v>4.03</v>
      </c>
    </row>
    <row r="56" spans="1:5" ht="16.5">
      <c r="A56" s="30"/>
      <c r="B56" s="27" t="s">
        <v>46</v>
      </c>
      <c r="C56" s="32">
        <v>54.425</v>
      </c>
      <c r="D56" s="32">
        <v>51.833</v>
      </c>
      <c r="E56" s="32">
        <v>2.592</v>
      </c>
    </row>
    <row r="57" spans="1:5" ht="16.5">
      <c r="A57" s="30"/>
      <c r="B57" s="27" t="s">
        <v>47</v>
      </c>
      <c r="C57" s="32">
        <f>D57+E57</f>
        <v>54.116</v>
      </c>
      <c r="D57" s="32">
        <v>51.539</v>
      </c>
      <c r="E57" s="32">
        <v>2.577</v>
      </c>
    </row>
    <row r="58" spans="1:5" ht="16.5">
      <c r="A58" s="30"/>
      <c r="B58" s="27" t="s">
        <v>48</v>
      </c>
      <c r="C58" s="32">
        <v>52.445</v>
      </c>
      <c r="D58" s="32">
        <v>49.948</v>
      </c>
      <c r="E58" s="32">
        <v>2.497</v>
      </c>
    </row>
    <row r="59" spans="1:5" ht="16.5">
      <c r="A59" s="30"/>
      <c r="B59" s="27" t="s">
        <v>49</v>
      </c>
      <c r="C59" s="32">
        <v>71.88</v>
      </c>
      <c r="D59" s="32">
        <v>68.457</v>
      </c>
      <c r="E59" s="32">
        <v>3.423</v>
      </c>
    </row>
    <row r="60" spans="1:6" ht="17.25">
      <c r="A60" s="30"/>
      <c r="B60" s="33" t="s">
        <v>50</v>
      </c>
      <c r="C60" s="34">
        <f>C36+C37+C38+C39+C40+C41+C42+C43+C44+C45+C46+C47+C48+C49+C50+C51+C52+C53+C54+C55+C56+C57+C58+C59</f>
        <v>2625.4500000000007</v>
      </c>
      <c r="D60" s="34">
        <f>D36+D37+D38+D39+D40+D41+D42+D43+D44+D45+D46+D47+D48+D49+D50+D51+D52+D53+D54+D55+D56+D57+D58+D59</f>
        <v>2499.9959999999996</v>
      </c>
      <c r="E60" s="34">
        <f>E36+E37+E38+E39+E40+E41+E42+E43+E44+E45+E46+E47+E48+E49+E50+E51+E52+E53+E54+E55+E56+E57+E58+E59</f>
        <v>125.00100000000002</v>
      </c>
      <c r="F60" s="20" t="s">
        <v>24</v>
      </c>
    </row>
    <row r="61" spans="1:5" ht="42.75">
      <c r="A61" s="35" t="s">
        <v>51</v>
      </c>
      <c r="B61" s="25" t="s">
        <v>52</v>
      </c>
      <c r="C61" s="36">
        <v>851.54</v>
      </c>
      <c r="D61" s="36">
        <v>810.99031</v>
      </c>
      <c r="E61" s="36">
        <v>40.54969</v>
      </c>
    </row>
    <row r="62" spans="1:5" ht="30">
      <c r="A62" s="35"/>
      <c r="B62" s="25" t="s">
        <v>53</v>
      </c>
      <c r="C62" s="36">
        <v>425.766</v>
      </c>
      <c r="D62" s="36">
        <v>405.49134</v>
      </c>
      <c r="E62" s="36">
        <v>20.27466</v>
      </c>
    </row>
    <row r="63" spans="1:5" ht="30">
      <c r="A63" s="35"/>
      <c r="B63" s="25" t="s">
        <v>54</v>
      </c>
      <c r="C63" s="36">
        <v>1139.364</v>
      </c>
      <c r="D63" s="36">
        <v>1085.10835</v>
      </c>
      <c r="E63" s="36">
        <v>54.25565</v>
      </c>
    </row>
    <row r="64" spans="1:6" ht="17.25">
      <c r="A64" s="35"/>
      <c r="B64" s="37" t="s">
        <v>55</v>
      </c>
      <c r="C64" s="38">
        <v>2416.67</v>
      </c>
      <c r="D64" s="38">
        <v>2301.59</v>
      </c>
      <c r="E64" s="38">
        <v>115.08</v>
      </c>
      <c r="F64" s="20" t="s">
        <v>24</v>
      </c>
    </row>
    <row r="65" spans="1:5" ht="27.75">
      <c r="A65" s="35" t="s">
        <v>56</v>
      </c>
      <c r="B65" s="39" t="s">
        <v>57</v>
      </c>
      <c r="C65" s="40">
        <v>165</v>
      </c>
      <c r="D65" s="40">
        <v>156.75</v>
      </c>
      <c r="E65" s="40">
        <v>8.25</v>
      </c>
    </row>
    <row r="66" spans="1:5" ht="16.5">
      <c r="A66" s="35"/>
      <c r="B66" s="39" t="s">
        <v>58</v>
      </c>
      <c r="C66" s="40">
        <v>237</v>
      </c>
      <c r="D66" s="40">
        <v>225.15</v>
      </c>
      <c r="E66" s="40">
        <v>11.85</v>
      </c>
    </row>
    <row r="67" spans="1:5" ht="27.75">
      <c r="A67" s="35"/>
      <c r="B67" s="39" t="s">
        <v>59</v>
      </c>
      <c r="C67" s="40">
        <v>200</v>
      </c>
      <c r="D67" s="40">
        <v>190</v>
      </c>
      <c r="E67" s="40">
        <v>10</v>
      </c>
    </row>
    <row r="68" spans="1:5" ht="27.75">
      <c r="A68" s="35"/>
      <c r="B68" s="39" t="s">
        <v>60</v>
      </c>
      <c r="C68" s="40">
        <v>22</v>
      </c>
      <c r="D68" s="40">
        <v>20.9</v>
      </c>
      <c r="E68" s="40">
        <v>1.1</v>
      </c>
    </row>
    <row r="69" spans="1:5" ht="16.5">
      <c r="A69" s="35"/>
      <c r="B69" s="39" t="s">
        <v>61</v>
      </c>
      <c r="C69" s="40">
        <v>98</v>
      </c>
      <c r="D69" s="40">
        <v>93.1</v>
      </c>
      <c r="E69" s="40">
        <v>4.9</v>
      </c>
    </row>
    <row r="70" spans="1:5" ht="16.5">
      <c r="A70" s="35"/>
      <c r="B70" s="39" t="s">
        <v>62</v>
      </c>
      <c r="C70" s="40">
        <v>235</v>
      </c>
      <c r="D70" s="40">
        <v>223.25</v>
      </c>
      <c r="E70" s="40">
        <v>11.75</v>
      </c>
    </row>
    <row r="71" spans="1:5" ht="27.75">
      <c r="A71" s="35"/>
      <c r="B71" s="39" t="s">
        <v>63</v>
      </c>
      <c r="C71" s="40">
        <v>75.28</v>
      </c>
      <c r="D71" s="40">
        <v>71.52</v>
      </c>
      <c r="E71" s="40">
        <v>3.76</v>
      </c>
    </row>
    <row r="72" spans="1:5" ht="16.5">
      <c r="A72" s="35"/>
      <c r="B72" s="39" t="s">
        <v>64</v>
      </c>
      <c r="C72" s="40">
        <v>210</v>
      </c>
      <c r="D72" s="40">
        <v>199.5</v>
      </c>
      <c r="E72" s="40">
        <v>10.5</v>
      </c>
    </row>
    <row r="73" spans="1:5" ht="16.5">
      <c r="A73" s="35"/>
      <c r="B73" s="39" t="s">
        <v>65</v>
      </c>
      <c r="C73" s="40">
        <v>130.2</v>
      </c>
      <c r="D73" s="40">
        <v>123.69</v>
      </c>
      <c r="E73" s="40">
        <v>6.51</v>
      </c>
    </row>
    <row r="74" spans="1:5" ht="16.5">
      <c r="A74" s="35"/>
      <c r="B74" s="39" t="s">
        <v>66</v>
      </c>
      <c r="C74" s="40">
        <v>799.52</v>
      </c>
      <c r="D74" s="40">
        <v>759.14</v>
      </c>
      <c r="E74" s="40">
        <v>40.38</v>
      </c>
    </row>
    <row r="75" spans="1:5" ht="39.75">
      <c r="A75" s="35"/>
      <c r="B75" s="41" t="s">
        <v>67</v>
      </c>
      <c r="C75" s="40">
        <v>460</v>
      </c>
      <c r="D75" s="40">
        <v>437</v>
      </c>
      <c r="E75" s="40">
        <v>23</v>
      </c>
    </row>
    <row r="76" spans="1:6" ht="16.5">
      <c r="A76" s="35"/>
      <c r="B76" s="42" t="s">
        <v>21</v>
      </c>
      <c r="C76" s="43">
        <v>2632</v>
      </c>
      <c r="D76" s="43">
        <v>2500</v>
      </c>
      <c r="E76" s="43">
        <v>132</v>
      </c>
      <c r="F76" s="20" t="s">
        <v>24</v>
      </c>
    </row>
    <row r="77" spans="1:5" ht="30" customHeight="1">
      <c r="A77" s="10" t="s">
        <v>68</v>
      </c>
      <c r="B77" s="27" t="s">
        <v>69</v>
      </c>
      <c r="C77" s="44">
        <f aca="true" t="shared" si="0" ref="C77:C81">D77+E77</f>
        <v>199.816</v>
      </c>
      <c r="D77" s="44">
        <v>194.941</v>
      </c>
      <c r="E77" s="44">
        <v>4.875</v>
      </c>
    </row>
    <row r="78" spans="1:5" ht="30">
      <c r="A78" s="10"/>
      <c r="B78" s="27" t="s">
        <v>70</v>
      </c>
      <c r="C78" s="44">
        <f t="shared" si="0"/>
        <v>150.271</v>
      </c>
      <c r="D78" s="44">
        <v>146.605</v>
      </c>
      <c r="E78" s="44">
        <v>3.666</v>
      </c>
    </row>
    <row r="79" spans="1:5" ht="16.5">
      <c r="A79" s="10"/>
      <c r="B79" s="27" t="s">
        <v>71</v>
      </c>
      <c r="C79" s="44">
        <f t="shared" si="0"/>
        <v>94.94200000000001</v>
      </c>
      <c r="D79" s="44">
        <v>92.625</v>
      </c>
      <c r="E79" s="44">
        <v>2.317</v>
      </c>
    </row>
    <row r="80" spans="1:5" ht="30">
      <c r="A80" s="10"/>
      <c r="B80" s="27" t="s">
        <v>72</v>
      </c>
      <c r="C80" s="44">
        <f t="shared" si="0"/>
        <v>73.027</v>
      </c>
      <c r="D80" s="44">
        <v>71.245</v>
      </c>
      <c r="E80" s="44">
        <v>1.782</v>
      </c>
    </row>
    <row r="81" spans="1:5" ht="16.5">
      <c r="A81" s="10"/>
      <c r="B81" s="27" t="s">
        <v>73</v>
      </c>
      <c r="C81" s="44">
        <f t="shared" si="0"/>
        <v>71.734</v>
      </c>
      <c r="D81" s="44">
        <v>69.984</v>
      </c>
      <c r="E81" s="44">
        <v>1.75</v>
      </c>
    </row>
    <row r="82" spans="1:6" ht="17.25">
      <c r="A82" s="10"/>
      <c r="B82" s="33" t="s">
        <v>21</v>
      </c>
      <c r="C82" s="45">
        <f>C77+C78+C79+C80+C81</f>
        <v>589.7900000000001</v>
      </c>
      <c r="D82" s="45">
        <f>D77+D78+D79+D80+D81</f>
        <v>575.4</v>
      </c>
      <c r="E82" s="45">
        <f>E77+E78+E79+E80+E81</f>
        <v>14.39</v>
      </c>
      <c r="F82" s="20" t="s">
        <v>24</v>
      </c>
    </row>
    <row r="83" spans="1:5" ht="16.5" customHeight="1">
      <c r="A83" s="46" t="s">
        <v>74</v>
      </c>
      <c r="B83" s="47" t="s">
        <v>75</v>
      </c>
      <c r="C83" s="48">
        <v>1265.87</v>
      </c>
      <c r="D83" s="48">
        <v>1150.79</v>
      </c>
      <c r="E83" s="48">
        <v>115.08</v>
      </c>
    </row>
    <row r="84" spans="1:5" ht="16.5">
      <c r="A84" s="46"/>
      <c r="B84" s="47"/>
      <c r="C84" s="48"/>
      <c r="D84" s="48"/>
      <c r="E84" s="48"/>
    </row>
    <row r="85" spans="1:5" ht="36.75" customHeight="1">
      <c r="A85" s="46"/>
      <c r="B85" s="47"/>
      <c r="C85" s="48"/>
      <c r="D85" s="48"/>
      <c r="E85" s="48"/>
    </row>
    <row r="86" spans="1:5" ht="16.5">
      <c r="A86" s="48"/>
      <c r="B86" s="49" t="s">
        <v>76</v>
      </c>
      <c r="C86" s="50">
        <v>1265.87</v>
      </c>
      <c r="D86" s="50">
        <v>1150.79</v>
      </c>
      <c r="E86" s="50">
        <v>115.08</v>
      </c>
    </row>
    <row r="87" spans="1:6" ht="16.5">
      <c r="A87" s="48"/>
      <c r="B87" s="49"/>
      <c r="C87" s="50"/>
      <c r="D87" s="50"/>
      <c r="E87" s="50"/>
      <c r="F87" s="20" t="s">
        <v>24</v>
      </c>
    </row>
    <row r="88" spans="1:5" ht="16.5" hidden="1">
      <c r="A88" s="48"/>
      <c r="B88" s="49"/>
      <c r="C88" s="50"/>
      <c r="D88" s="50"/>
      <c r="E88" s="50"/>
    </row>
    <row r="89" spans="1:5" ht="30.75">
      <c r="A89" s="35" t="s">
        <v>77</v>
      </c>
      <c r="B89" s="51" t="s">
        <v>78</v>
      </c>
      <c r="C89" s="52">
        <v>928.10656</v>
      </c>
      <c r="D89" s="53">
        <v>881.70123</v>
      </c>
      <c r="E89" s="54">
        <v>46.40533</v>
      </c>
    </row>
    <row r="90" spans="1:5" ht="30.75">
      <c r="A90" s="35"/>
      <c r="B90" s="55" t="s">
        <v>79</v>
      </c>
      <c r="C90" s="52">
        <f>69344/1000</f>
        <v>69.344</v>
      </c>
      <c r="D90" s="53">
        <v>65.8768</v>
      </c>
      <c r="E90" s="54">
        <v>3.4672</v>
      </c>
    </row>
    <row r="91" spans="1:5" ht="16.5">
      <c r="A91" s="35"/>
      <c r="B91" s="56" t="s">
        <v>80</v>
      </c>
      <c r="C91" s="52">
        <f>91750/1000</f>
        <v>91.75</v>
      </c>
      <c r="D91" s="53">
        <v>87.1625</v>
      </c>
      <c r="E91" s="54">
        <v>4.5875</v>
      </c>
    </row>
    <row r="92" spans="1:5" ht="16.5">
      <c r="A92" s="35"/>
      <c r="B92" s="56" t="s">
        <v>81</v>
      </c>
      <c r="C92" s="52">
        <f>99532/1000</f>
        <v>99.532</v>
      </c>
      <c r="D92" s="53">
        <v>94.5554</v>
      </c>
      <c r="E92" s="54">
        <v>4.9766</v>
      </c>
    </row>
    <row r="93" spans="1:5" ht="16.5">
      <c r="A93" s="35"/>
      <c r="B93" s="56" t="s">
        <v>82</v>
      </c>
      <c r="C93" s="52">
        <f>99360/1000</f>
        <v>99.36</v>
      </c>
      <c r="D93" s="53">
        <v>94.392</v>
      </c>
      <c r="E93" s="54">
        <v>4.968</v>
      </c>
    </row>
    <row r="94" spans="1:5" ht="16.5">
      <c r="A94" s="35"/>
      <c r="B94" s="56" t="s">
        <v>83</v>
      </c>
      <c r="C94" s="52">
        <f>78268/1000</f>
        <v>78.268</v>
      </c>
      <c r="D94" s="53">
        <v>74.3546</v>
      </c>
      <c r="E94" s="54">
        <v>3.9134</v>
      </c>
    </row>
    <row r="95" spans="1:5" ht="16.5">
      <c r="A95" s="35"/>
      <c r="B95" s="56" t="s">
        <v>84</v>
      </c>
      <c r="C95" s="52">
        <f>77342/1000</f>
        <v>77.342</v>
      </c>
      <c r="D95" s="53">
        <v>73.4749</v>
      </c>
      <c r="E95" s="54">
        <v>3.8671</v>
      </c>
    </row>
    <row r="96" spans="1:5" ht="16.5">
      <c r="A96" s="35"/>
      <c r="B96" s="56" t="s">
        <v>85</v>
      </c>
      <c r="C96" s="52">
        <f>68431/1000</f>
        <v>68.431</v>
      </c>
      <c r="D96" s="53">
        <v>65.00945</v>
      </c>
      <c r="E96" s="54">
        <v>3.42155</v>
      </c>
    </row>
    <row r="97" spans="1:5" ht="16.5">
      <c r="A97" s="35"/>
      <c r="B97" s="56" t="s">
        <v>86</v>
      </c>
      <c r="C97" s="52">
        <f>99814/1000</f>
        <v>99.814</v>
      </c>
      <c r="D97" s="53">
        <v>94.8233</v>
      </c>
      <c r="E97" s="54">
        <v>4.9907</v>
      </c>
    </row>
    <row r="98" spans="1:5" ht="16.5">
      <c r="A98" s="35"/>
      <c r="B98" s="56" t="s">
        <v>87</v>
      </c>
      <c r="C98" s="52">
        <f>72889/1000</f>
        <v>72.889</v>
      </c>
      <c r="D98" s="53">
        <v>69.24455</v>
      </c>
      <c r="E98" s="54">
        <v>3.64445</v>
      </c>
    </row>
    <row r="99" spans="1:5" ht="16.5">
      <c r="A99" s="35"/>
      <c r="B99" s="56" t="s">
        <v>88</v>
      </c>
      <c r="C99" s="52">
        <f>78806/1000</f>
        <v>78.806</v>
      </c>
      <c r="D99" s="53">
        <v>74.8657</v>
      </c>
      <c r="E99" s="54">
        <v>3.9403</v>
      </c>
    </row>
    <row r="100" spans="1:5" ht="16.5">
      <c r="A100" s="35"/>
      <c r="B100" s="56" t="s">
        <v>89</v>
      </c>
      <c r="C100" s="52">
        <f>76522/1000</f>
        <v>76.522</v>
      </c>
      <c r="D100" s="53">
        <v>72.6959</v>
      </c>
      <c r="E100" s="54">
        <v>3.8261</v>
      </c>
    </row>
    <row r="101" spans="1:5" ht="16.5">
      <c r="A101" s="35"/>
      <c r="B101" s="56" t="s">
        <v>90</v>
      </c>
      <c r="C101" s="52">
        <f>64906/1000</f>
        <v>64.906</v>
      </c>
      <c r="D101" s="53">
        <v>61.6607</v>
      </c>
      <c r="E101" s="54">
        <v>3.2453</v>
      </c>
    </row>
    <row r="102" spans="1:5" ht="16.5">
      <c r="A102" s="35"/>
      <c r="B102" s="56" t="s">
        <v>91</v>
      </c>
      <c r="C102" s="52">
        <f>85354/1000</f>
        <v>85.354</v>
      </c>
      <c r="D102" s="53">
        <v>81.0863</v>
      </c>
      <c r="E102" s="54">
        <v>4.2677</v>
      </c>
    </row>
    <row r="103" spans="1:5" ht="16.5">
      <c r="A103" s="35"/>
      <c r="B103" s="56" t="s">
        <v>92</v>
      </c>
      <c r="C103" s="57">
        <v>86.165</v>
      </c>
      <c r="D103" s="58">
        <v>81.85675</v>
      </c>
      <c r="E103" s="59">
        <v>4.30825</v>
      </c>
    </row>
    <row r="104" spans="1:5" ht="16.5">
      <c r="A104" s="35"/>
      <c r="B104" s="56" t="s">
        <v>93</v>
      </c>
      <c r="C104" s="57">
        <v>69.723</v>
      </c>
      <c r="D104" s="58">
        <v>66.23685</v>
      </c>
      <c r="E104" s="59">
        <v>3.48615</v>
      </c>
    </row>
    <row r="105" spans="1:5" ht="16.5">
      <c r="A105" s="35"/>
      <c r="B105" s="56" t="s">
        <v>94</v>
      </c>
      <c r="C105" s="54">
        <v>11</v>
      </c>
      <c r="D105" s="53">
        <v>10.45</v>
      </c>
      <c r="E105" s="54">
        <v>0.55</v>
      </c>
    </row>
    <row r="106" spans="1:5" ht="16.5">
      <c r="A106" s="35"/>
      <c r="B106" s="56" t="s">
        <v>95</v>
      </c>
      <c r="C106" s="54">
        <v>7.344</v>
      </c>
      <c r="D106" s="53">
        <v>6.9768</v>
      </c>
      <c r="E106" s="54">
        <v>0.3672</v>
      </c>
    </row>
    <row r="107" spans="1:5" ht="16.5">
      <c r="A107" s="35"/>
      <c r="B107" s="56" t="s">
        <v>96</v>
      </c>
      <c r="C107" s="60">
        <v>80.37887</v>
      </c>
      <c r="D107" s="53">
        <v>76.35993</v>
      </c>
      <c r="E107" s="54">
        <v>4.01894</v>
      </c>
    </row>
    <row r="108" spans="1:5" ht="30">
      <c r="A108" s="35"/>
      <c r="B108" s="61" t="s">
        <v>97</v>
      </c>
      <c r="C108" s="60">
        <v>386.96457</v>
      </c>
      <c r="D108" s="53">
        <v>367.21634</v>
      </c>
      <c r="E108" s="59">
        <v>19.74823</v>
      </c>
    </row>
    <row r="109" spans="1:6" ht="17.25">
      <c r="A109" s="35"/>
      <c r="B109" s="62" t="s">
        <v>98</v>
      </c>
      <c r="C109" s="63">
        <f>SUM(C89:C108)</f>
        <v>2632</v>
      </c>
      <c r="D109" s="64">
        <f>SUM(D89:D108)</f>
        <v>2500</v>
      </c>
      <c r="E109" s="64">
        <f>SUM(E89:E108)</f>
        <v>131.99999999999997</v>
      </c>
      <c r="F109" s="20" t="s">
        <v>24</v>
      </c>
    </row>
    <row r="110" spans="2:6" ht="16.5">
      <c r="B110" s="65" t="s">
        <v>99</v>
      </c>
      <c r="C110" s="50">
        <f>SUM(+C86+C82+C76+C64+C60+C17)</f>
        <v>10738.11</v>
      </c>
      <c r="D110" s="50">
        <f>SUM(+D86+D82+D76+D64+D60+D17)</f>
        <v>10178.565999999999</v>
      </c>
      <c r="E110" s="50">
        <f>SUM(+E86+E82+E76+E64+E60+E17)</f>
        <v>559.091</v>
      </c>
      <c r="F110" s="20" t="s">
        <v>24</v>
      </c>
    </row>
  </sheetData>
  <sheetProtection selectLockedCells="1" selectUnlockedCells="1"/>
  <mergeCells count="17">
    <mergeCell ref="A1:F1"/>
    <mergeCell ref="A3:A17"/>
    <mergeCell ref="A36:A60"/>
    <mergeCell ref="A61:A64"/>
    <mergeCell ref="A65:A76"/>
    <mergeCell ref="A77:A82"/>
    <mergeCell ref="A83:A85"/>
    <mergeCell ref="B83:B85"/>
    <mergeCell ref="C83:C85"/>
    <mergeCell ref="D83:D85"/>
    <mergeCell ref="E83:E85"/>
    <mergeCell ref="A86:A88"/>
    <mergeCell ref="B86:B88"/>
    <mergeCell ref="C86:C88"/>
    <mergeCell ref="D86:D88"/>
    <mergeCell ref="E86:E88"/>
    <mergeCell ref="A89:A109"/>
  </mergeCells>
  <printOptions/>
  <pageMargins left="0.7479166666666667" right="0.74791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Usser</dc:creator>
  <cp:keywords/>
  <dc:description/>
  <cp:lastModifiedBy/>
  <cp:lastPrinted>2016-04-04T04:51:28Z</cp:lastPrinted>
  <dcterms:created xsi:type="dcterms:W3CDTF">2016-04-04T04:50:19Z</dcterms:created>
  <dcterms:modified xsi:type="dcterms:W3CDTF">2017-01-09T14:25:00Z</dcterms:modified>
  <cp:category/>
  <cp:version/>
  <cp:contentType/>
  <cp:contentStatus/>
  <cp:revision>2</cp:revision>
</cp:coreProperties>
</file>