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842" firstSheet="1" activeTab="9"/>
  </bookViews>
  <sheets>
    <sheet name="Таблица 1" sheetId="1" r:id="rId1"/>
    <sheet name="Таблица №2" sheetId="2" r:id="rId2"/>
    <sheet name="Таблица №3" sheetId="3" r:id="rId3"/>
    <sheet name="Таблица №4" sheetId="4" r:id="rId4"/>
    <sheet name="Таблица №4.1" sheetId="5" r:id="rId5"/>
    <sheet name="Таблица №4.2" sheetId="6" r:id="rId6"/>
    <sheet name="Таблица №4.3" sheetId="7" r:id="rId7"/>
    <sheet name="Таблица №5" sheetId="8" r:id="rId8"/>
    <sheet name="таблица №6" sheetId="9" r:id="rId9"/>
    <sheet name="таблица № 7" sheetId="10" r:id="rId10"/>
    <sheet name="таблица №8" sheetId="11" r:id="rId11"/>
  </sheets>
  <definedNames>
    <definedName name="_xlnm_Print_Area" localSheetId="0">'Таблица 1'!$A$1:$G$19</definedName>
    <definedName name="_xlnm_Print_Area" localSheetId="1">NA()</definedName>
    <definedName name="_xlnm_Print_Area_0" localSheetId="0">'Таблица 1'!$A$1:$G$19</definedName>
    <definedName name="Excel_BuiltIn_Print_Area" localSheetId="0">'Таблица 1'!$A$1:$G$19</definedName>
    <definedName name="_xlnm.Print_Area" localSheetId="0">'Таблица 1'!$A$1:$G$21</definedName>
  </definedNames>
  <calcPr fullCalcOnLoad="1"/>
</workbook>
</file>

<file path=xl/sharedStrings.xml><?xml version="1.0" encoding="utf-8"?>
<sst xmlns="http://schemas.openxmlformats.org/spreadsheetml/2006/main" count="534" uniqueCount="282">
  <si>
    <t>Таблица 1</t>
  </si>
  <si>
    <t>к муниципальной программе, утвержденной постановлением администрации Сланцевского муниципального района от 02.11.2016 №1692-п</t>
  </si>
  <si>
    <t>Перечень</t>
  </si>
  <si>
    <t>подпрограмм муниципальной программы «Развитие культуры, спорта и молодежной политики на территории Сланцевского муниципального района на 2017 — 2019 годы»</t>
  </si>
  <si>
    <t>№ п/п</t>
  </si>
  <si>
    <t>Наименование подпрограммы, ведомственной целевой программы, основного мероприятия, мероприятия</t>
  </si>
  <si>
    <t>Ответ­ственный за реализацию</t>
  </si>
  <si>
    <t>Год</t>
  </si>
  <si>
    <t>Последствия нереализации подпрограммы, ведомственной целевой программы, основного мероприятия</t>
  </si>
  <si>
    <r>
      <t>Показатели программы (подпрограммы, ВЦП)</t>
    </r>
    <r>
      <rPr>
        <vertAlign val="superscript"/>
        <sz val="14"/>
        <color indexed="8"/>
        <rFont val="Times New Roman"/>
        <family val="1"/>
      </rPr>
      <t>1</t>
    </r>
  </si>
  <si>
    <t>Начала реализации</t>
  </si>
  <si>
    <t>окончания реализации</t>
  </si>
  <si>
    <t>Подпрограмма 1 Развитие культуры на территории Сланцевского муниципального района</t>
  </si>
  <si>
    <t>Комитет</t>
  </si>
  <si>
    <t>Основное мероприятие 1.1 Поддержка творческих инициатив</t>
  </si>
  <si>
    <t>Нереализация инициатив и прав граждан в сфере культуры и искусства.</t>
  </si>
  <si>
    <t>Показатель (индикатор) № 1</t>
  </si>
  <si>
    <t>Основное мероприятие 1.2. Работа с межпоселенческим библиотечным фондом</t>
  </si>
  <si>
    <t>Комитет, СЦГБ</t>
  </si>
  <si>
    <t>Показатель (индикатор) № 2</t>
  </si>
  <si>
    <t>Подпрограмма 2 Развитие молодежной политики на территории Сланцевского муниципального района</t>
  </si>
  <si>
    <r>
      <t>Основное мероприятие 2.1.</t>
    </r>
    <r>
      <rPr>
        <sz val="12"/>
        <color indexed="8"/>
        <rFont val="Times New Roman"/>
        <family val="1"/>
      </rPr>
      <t xml:space="preserve"> "Реализация комплекса мер по созданию условий успешной социализации и эффективной самореализации молодежи"</t>
    </r>
  </si>
  <si>
    <t>Уменьшение охвата молодых людей различными формами социальной деятельности</t>
  </si>
  <si>
    <t>Показатель (индикатор) № 3, 4</t>
  </si>
  <si>
    <r>
      <t xml:space="preserve">Подпрограмма 3 </t>
    </r>
    <r>
      <rPr>
        <b/>
        <i/>
        <sz val="12"/>
        <color indexed="8"/>
        <rFont val="Times New Roman"/>
        <family val="1"/>
      </rPr>
      <t>Развитие физической культуры и спорта на территории Сланцевского муниципального района</t>
    </r>
  </si>
  <si>
    <t>Комитет, ФОК «Сланцы», спортивные федерации, общественные объединения.</t>
  </si>
  <si>
    <t>Основное мероприятие 3.1. Создание условий для развития физической культуры и спорта на территории Сланцевского муниципалього района</t>
  </si>
  <si>
    <t>Комитет, ФОК «Сланцы»</t>
  </si>
  <si>
    <t>Нереализация прав граждан на занятия физической культурой и спортом, ухудшение физического здоровья населения.</t>
  </si>
  <si>
    <t>Показатель (индикатор) № 5, 6</t>
  </si>
  <si>
    <r>
      <t>Основное мероприятие 3.2</t>
    </r>
    <r>
      <rPr>
        <sz val="12"/>
        <color indexed="8"/>
        <rFont val="Times New Roman"/>
        <family val="1"/>
      </rPr>
      <t xml:space="preserve">  Развитие спортивной инфраструктуры  Сланцевского района.</t>
    </r>
  </si>
  <si>
    <t>Недостаточный уровень материально-технической базы и инфраструктуры физической культуры и спорта, а также их моральный и физический износ.</t>
  </si>
  <si>
    <t>Показатель (индикатор) № 7</t>
  </si>
  <si>
    <r>
      <t xml:space="preserve">Основное мероприятие 3.3.Расходы на обеспечение текущей деятельности </t>
    </r>
    <r>
      <rPr>
        <sz val="12"/>
        <color indexed="8"/>
        <rFont val="Times New Roman"/>
        <family val="1"/>
      </rPr>
      <t xml:space="preserve"> ФОК «Сланцы».</t>
    </r>
  </si>
  <si>
    <t>Показатель (индикатор) № 8</t>
  </si>
  <si>
    <t>Основное мероприятие 3.4. Капитальный ремонт спортивных объектов</t>
  </si>
  <si>
    <t>комитет по строительству и архитектуре, ФОК «Сланцы»</t>
  </si>
  <si>
    <t>Показатель (индикатор) № 9</t>
  </si>
  <si>
    <t>Основное мероприятие 3.5. Обеспечение условий для развития на территории Сланцевского городского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</si>
  <si>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комитет, ФОК «Сланцы»</t>
  </si>
  <si>
    <t>Показатель (индикатор) № 10</t>
  </si>
  <si>
    <t>Таблица 2</t>
  </si>
  <si>
    <t>План реализации мероприятий муниципальной программы «Развитие культуры, спорта и молодежной политики на территории Сланцевского муниципального района на 2017 — 2019 годы»</t>
  </si>
  <si>
    <t>Наименование муниципальной программы, подпрограммы, ведомственной целевой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</si>
  <si>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</si>
  <si>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</si>
  <si>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</si>
  <si>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</si>
  <si>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</si>
  <si>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</si>
  <si>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</si>
  <si>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</si>
  <si>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</si>
  <si>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района</t>
  </si>
  <si>
    <t>Бюджет СГП</t>
  </si>
  <si>
    <t>Муниципальная программа «Развитие культуры, спорта и молодежной политики на территории Сланцевского муниципального района на 2017 — 2019 годы»</t>
  </si>
  <si>
    <t>Комитет, МКУ «ФОК «Сланцы», муниципальные учреждения культуры Сланцевского городского поселения, общественные организации, администрации сельских поселений, сельские учреждения культуры</t>
  </si>
  <si>
    <t>Итого</t>
  </si>
  <si>
    <t>Подпрограмма 1 «Развитие культуры на территории Сланцевского муниципального района»</t>
  </si>
  <si>
    <t>Комитет, , муниципальные учреждения культуры Сланцевского городского поселения, общественные организации, администрации сельских поселений Сланцевского района, сельские учреждения культуры</t>
  </si>
  <si>
    <t>Комитет,  муниципальные учреждения культуры Сланцевского городского поселения, общественные организации, администрации сельских поселений Сланцевского района, сельские учреждения культуры</t>
  </si>
  <si>
    <t>Основное мероприятие 1.2 Работа с межпоселенческим библиотечным фондом</t>
  </si>
  <si>
    <t>Комитет по КСиМП, муниципальное казенное учреждение культуры «Сланцевская центральная городская библиотека»</t>
  </si>
  <si>
    <t>Подпрограмма 2 «Развитие молодежной политики на территории Сланцевского муниципального района»</t>
  </si>
  <si>
    <t>Комитет по КсиМП, общественные объединения</t>
  </si>
  <si>
    <t>Основное мероприятие 2.1. Реализация комплекса мер по созданию условий успешной социализации и эффективной самореализации молодежи</t>
  </si>
  <si>
    <t>Подпрограмма 3 «Развитие физической культуры и спорта на территории Сланцевского муниципального района»</t>
  </si>
  <si>
    <t>Комитет, ФОК «Сланцы», администрации сельских поселений Сланцевского района, сельские учреждения культуры, спортивные федерации, общественные объединения.</t>
  </si>
  <si>
    <r>
      <t xml:space="preserve">Основное мероприятие 3.1 </t>
    </r>
    <r>
      <rPr>
        <sz val="12"/>
        <rFont val="Times New Roman"/>
        <family val="1"/>
      </rPr>
      <t>Создание условий для развития физической культуры и спорта на территории Сланцевского муниципального района</t>
    </r>
  </si>
  <si>
    <t>итого</t>
  </si>
  <si>
    <r>
      <t xml:space="preserve">Основное мероприятие 3.2 </t>
    </r>
    <r>
      <rPr>
        <sz val="12"/>
        <rFont val="Times New Roman"/>
        <family val="1"/>
      </rPr>
      <t xml:space="preserve">       Развитие спортивной инфраструктуры Сланцевского района.</t>
    </r>
  </si>
  <si>
    <r>
      <t xml:space="preserve">Основное мероприятие 3.3.Обеспечение текущей деятельности </t>
    </r>
    <r>
      <rPr>
        <sz val="12"/>
        <color indexed="8"/>
        <rFont val="Times New Roman"/>
        <family val="1"/>
      </rPr>
      <t xml:space="preserve"> ФОК «Сланцы».</t>
    </r>
  </si>
  <si>
    <t>Таблица 3</t>
  </si>
  <si>
    <t>Информация</t>
  </si>
  <si>
    <t>о ведомственной структуре финансирования программы «Развитие культуры, спорта и молодежной политики на территории Сланцевского муниципального района на 2017 — 2019 годы»</t>
  </si>
  <si>
    <t>(тыс. руб. в действующих ценах каждого года реализации программы)</t>
  </si>
  <si>
    <t>N п/п</t>
  </si>
  <si>
    <t>Наименование получателя бюджетных средств</t>
  </si>
  <si>
    <t>1-й год реализации программы</t>
  </si>
  <si>
    <t>2-й год реализации программы</t>
  </si>
  <si>
    <t>Последний год реализации программы</t>
  </si>
  <si>
    <t>2017 г.</t>
  </si>
  <si>
    <t>2018 г.</t>
  </si>
  <si>
    <t>2019г.</t>
  </si>
  <si>
    <t>Источники финансирования</t>
  </si>
  <si>
    <t>федеральный бюджет</t>
  </si>
  <si>
    <t>областной бюджет</t>
  </si>
  <si>
    <t>бюджет района</t>
  </si>
  <si>
    <t>бюд­жеты поселен­ий</t>
  </si>
  <si>
    <t>прочие</t>
  </si>
  <si>
    <t>областн­ой бюд­жет</t>
  </si>
  <si>
    <t>бюджеты поселений</t>
  </si>
  <si>
    <t>феде­ральный бюджет</t>
  </si>
  <si>
    <t>Администрация Сланцевского муниципального района</t>
  </si>
  <si>
    <t>ФОК «Сланцы»</t>
  </si>
  <si>
    <t>Комитет финансов для перечисления межбюджетного трансферта в бюджет Сланцевского городского поселения</t>
  </si>
  <si>
    <t>Руководитель программы</t>
  </si>
  <si>
    <t>(долж­ность)</t>
  </si>
  <si>
    <t>(подпись)</t>
  </si>
  <si>
    <t>(фамилия, инициалы)</t>
  </si>
  <si>
    <t>Таблица 4</t>
  </si>
  <si>
    <t>Сведения о показателях (индикаторах) муниципальной программы и их значениях</t>
  </si>
  <si>
    <t>№  п/п</t>
  </si>
  <si>
    <t>Наименование показателя (индикатора)</t>
  </si>
  <si>
    <t>Единица измерения</t>
  </si>
  <si>
    <r>
      <t>Значение показателя (индикатора)</t>
    </r>
    <r>
      <rPr>
        <vertAlign val="superscript"/>
        <sz val="12"/>
        <color indexed="8"/>
        <rFont val="Times New Roman"/>
        <family val="1"/>
      </rPr>
      <t>2</t>
    </r>
  </si>
  <si>
    <t>Базовый период</t>
  </si>
  <si>
    <t>1-й год реализации</t>
  </si>
  <si>
    <t>2-й год реализации</t>
  </si>
  <si>
    <t>Последний год реализации</t>
  </si>
  <si>
    <r>
      <t>2016 г.</t>
    </r>
    <r>
      <rPr>
        <vertAlign val="superscript"/>
        <sz val="12"/>
        <color indexed="8"/>
        <rFont val="Times New Roman"/>
        <family val="1"/>
      </rPr>
      <t>3</t>
    </r>
  </si>
  <si>
    <t>2018г.</t>
  </si>
  <si>
    <t>2019 г</t>
  </si>
  <si>
    <r>
      <t xml:space="preserve">Муниципальная программа «Развитие культуры, спорта и молодежной политики на территории Сланцевского муниципального района на 2017 — 2019 годы» </t>
    </r>
    <r>
      <rPr>
        <b/>
        <vertAlign val="superscript"/>
        <sz val="12"/>
        <color indexed="8"/>
        <rFont val="Times New Roman"/>
        <family val="1"/>
      </rPr>
      <t>4</t>
    </r>
  </si>
  <si>
    <r>
      <t>Подпрограмма 1</t>
    </r>
    <r>
      <rPr>
        <sz val="11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культуры на территории Сланцевского муниципального района»</t>
    </r>
  </si>
  <si>
    <t>Основное мероприятие 1.1. Поддержка творческих инициатив</t>
  </si>
  <si>
    <t>Показатель (индикатор) - объем поддержки творческих инициатив</t>
  </si>
  <si>
    <t>Тыс. Руб.</t>
  </si>
  <si>
    <t>Показатель (индикатор) -  увеличение количества выездных мероприятий</t>
  </si>
  <si>
    <t>ед.</t>
  </si>
  <si>
    <t>Основное мероприятие 2.1. "Реализация комплекса мер по созданию условий успешной социализации и эффективной самореализации молодежи</t>
  </si>
  <si>
    <t>Показатель (индикатор) — доля численности молодых людей, занятых различными формами самоорганизации, в общей численности молодежи района</t>
  </si>
  <si>
    <t>%</t>
  </si>
  <si>
    <t>Показатель (индикатор) — доля численности молодых людей в возрасте 14 — 30 лет, занимающихся в молодежных клубах, центрах и других досуговых учреждениях, в общей численности молодежи района</t>
  </si>
  <si>
    <r>
      <t>Подпрограмма 3</t>
    </r>
    <r>
      <rPr>
        <b/>
        <sz val="12"/>
        <color indexed="8"/>
        <rFont val="Times New Roman"/>
        <family val="1"/>
      </rPr>
      <t xml:space="preserve"> «</t>
    </r>
    <r>
      <rPr>
        <b/>
        <i/>
        <sz val="12"/>
        <color indexed="8"/>
        <rFont val="Times New Roman"/>
        <family val="1"/>
      </rPr>
      <t>Развитие физической культуры и спорта на территории Сланцевского муниципального района»</t>
    </r>
  </si>
  <si>
    <t>Основное мероприятие 3.1. Создание условий для развития физической культуры и спорта на территории Сланцевского муниципального района</t>
  </si>
  <si>
    <t>Показатель (индикатор) — доля численности населения систематически занимающаяся физической культурой и спортом</t>
  </si>
  <si>
    <t>Показатель (индикатор) - численность населения, принявшего участие в сдаче нормативов ВФСК «ГТО»</t>
  </si>
  <si>
    <t>чел.</t>
  </si>
  <si>
    <t>Основное мероприятие 3.2. Развитие спортивной инфраструктуры  Сланцевского района.</t>
  </si>
  <si>
    <t>Показатель (индикатор) — объём финансирования  на развитие и модернизацию спортивной инфраструктуры, материально-технической базы спортивных объектов</t>
  </si>
  <si>
    <t>Основное мероприятие 3.3. Обеспечение текущей деятельности ФОК «Сланцы»</t>
  </si>
  <si>
    <t>Показатель (индикатор)  - объем средств, направленных на обеспечение текущей деятельности ФОК «Сланцы»</t>
  </si>
  <si>
    <t>Показатель (индикатор)  - объем средств, направленных на капитальный ремонт спортивных объектов</t>
  </si>
  <si>
    <t>Тыс. руб.</t>
  </si>
  <si>
    <t>Показатель (индикатор) - количество участников спортивных мероприятий</t>
  </si>
  <si>
    <t>--------------------------------</t>
  </si>
  <si>
    <t>&lt;2&gt; При наличии денежной единицы измерения показателя (индикатора) указываются значения показателя (индикатора) в ценах соответствующих лет.</t>
  </si>
  <si>
    <t>&lt;3&gt; Указывается значение показателя на последний отчетный период, по которому имеются данные по показателям.</t>
  </si>
  <si>
    <t>&lt;4&gt; Показатели программы указаны по каждому основному мероприятию подпрограмм.</t>
  </si>
  <si>
    <t>к подпрограмме 1 муниципальной программы, утвержденной постановлением администрации Сланцевского муниципального района от 02.11.2016 №1692-п</t>
  </si>
  <si>
    <t>План реализации мероприятий</t>
  </si>
  <si>
    <t>подпрограммы 1 «Развитие культуры на территории Сланцевского муниципального района»</t>
  </si>
  <si>
    <t>Наименование основного мероприятия подпрограммы, мероприятия основного мероприятия</t>
  </si>
  <si>
    <t>Ожидаемый результат реализации мероприятия</t>
  </si>
  <si>
    <t>Местный бюджет</t>
  </si>
  <si>
    <t>Иные источники</t>
  </si>
  <si>
    <t>Повышение качества услуг в сфере культуры, предоставляемых населению</t>
  </si>
  <si>
    <t>2017 — 2019</t>
  </si>
  <si>
    <r>
      <t xml:space="preserve">Организация </t>
    </r>
    <r>
      <rPr>
        <sz val="10"/>
        <rFont val="Times New Roman"/>
        <family val="1"/>
      </rPr>
      <t xml:space="preserve"> и проведение районных мероприятий: фестивалей, смотров-конкурсов, праздников и т.п.,
что будет способствовать повышению качества услуг, предоставляемых населению</t>
    </r>
  </si>
  <si>
    <t>Увеличение количества выездных мероприятий</t>
  </si>
  <si>
    <t>к подпрограмме 2 муниципальной программы, утвержденной постановлением администрации Сланцевского муниципального района от 02.11.2016 №1692-п</t>
  </si>
  <si>
    <t>План реализации мероприятий подпрограммы 2 «Развитие молодежной политики на территории Сланцевского муниципального района»</t>
  </si>
  <si>
    <t>Районный бюджет</t>
  </si>
  <si>
    <t>Комитет по КсиМП</t>
  </si>
  <si>
    <t>Увеличение охвата молодых людей различными формами социальной деятельности</t>
  </si>
  <si>
    <t>Увеличение доли численности молодых людей, занятых различными формами самоорганизации, в общей численности молодежи района. Увеличение доли численности молодых людей в возрасте 14 — 30 лет, занимающихся в молодежных клубах, центрах и других досуговых учреждениях, в общей численности молодежи района</t>
  </si>
  <si>
    <t>к подпрограмме 3 муниципальной программы, утвержденной постановлением администрации Сланцевского муниципального района от 02.11.2016 №1692-п</t>
  </si>
  <si>
    <t>План реализации мероприятий подпрограммы 3 «Развитие физической культуры и спорта на территории Сланцевского муниципального района»</t>
  </si>
  <si>
    <t>Подпрограмма 3. Развитие физической культуры и спорта на территории Сланцевского муниципального района</t>
  </si>
  <si>
    <t>Увеличение доли занимающихся физической культурой и спортом на территории всего района, с 26 % в 2017 году до 26,5 % в 2019 году.</t>
  </si>
  <si>
    <r>
      <t xml:space="preserve">Основное мероприятие 3.1 </t>
    </r>
    <r>
      <rPr>
        <b/>
        <sz val="10.5"/>
        <rFont val="Times New Roman"/>
        <family val="1"/>
      </rPr>
      <t>Создание условий для развития физической культуры и спорта на территории Сланцевского муниципалього района</t>
    </r>
  </si>
  <si>
    <r>
      <t xml:space="preserve">Основное мероприятие 3.2 </t>
    </r>
    <r>
      <rPr>
        <b/>
        <sz val="10.5"/>
        <rFont val="Times New Roman"/>
        <family val="1"/>
      </rPr>
      <t xml:space="preserve">       Развитие спортивной инфраструктуры Сланцевского района.</t>
    </r>
  </si>
  <si>
    <t>Улучшение материально - технической базы для занятий спортом на территории района, что будет способствовать повышению качества услуг, предоставляемых населению.</t>
  </si>
  <si>
    <r>
      <t xml:space="preserve">Основное мероприятие 3.3.Обеспечение текущей деятельности </t>
    </r>
    <r>
      <rPr>
        <b/>
        <sz val="10.5"/>
        <color indexed="8"/>
        <rFont val="Times New Roman"/>
        <family val="1"/>
      </rPr>
      <t xml:space="preserve"> ФОК «Сланцы».</t>
    </r>
  </si>
  <si>
    <t>Увеличение доли занимающихся физической культурой и спортом на территории всего района</t>
  </si>
  <si>
    <t>Таблица 5</t>
  </si>
  <si>
    <t>Сведения о порядке сбора информации и методике расчета показателя (индикатора) муниципальной программы</t>
  </si>
  <si>
    <t>№</t>
  </si>
  <si>
    <t>Ед. из­мер.</t>
  </si>
  <si>
    <r>
      <t xml:space="preserve">Определение показателя                             </t>
    </r>
    <r>
      <rPr>
        <vertAlign val="superscript"/>
        <sz val="13"/>
        <rFont val="Times New Roman"/>
        <family val="1"/>
      </rPr>
      <t>4</t>
    </r>
  </si>
  <si>
    <r>
      <t xml:space="preserve">Временные характеристики                   </t>
    </r>
    <r>
      <rPr>
        <vertAlign val="superscript"/>
        <sz val="13"/>
        <rFont val="Times New Roman"/>
        <family val="1"/>
      </rPr>
      <t>5</t>
    </r>
  </si>
  <si>
    <r>
      <t xml:space="preserve">Алгоритм формирования (формула) показателя и методические пояснения                                                       </t>
    </r>
    <r>
      <rPr>
        <vertAlign val="superscript"/>
        <sz val="13"/>
        <rFont val="Times New Roman"/>
        <family val="1"/>
      </rPr>
      <t>6</t>
    </r>
  </si>
  <si>
    <t>Базовый показатель</t>
  </si>
  <si>
    <t>Метод сбора   и индекс формы отчетности                             7</t>
  </si>
  <si>
    <r>
      <t xml:space="preserve">Объект наблюдения                                          </t>
    </r>
    <r>
      <rPr>
        <vertAlign val="superscript"/>
        <sz val="13"/>
        <rFont val="Times New Roman"/>
        <family val="1"/>
      </rPr>
      <t>8</t>
    </r>
  </si>
  <si>
    <r>
      <t xml:space="preserve">Охват совокупности                              </t>
    </r>
    <r>
      <rPr>
        <vertAlign val="superscript"/>
        <sz val="13"/>
        <rFont val="Times New Roman"/>
        <family val="1"/>
      </rPr>
      <t>9</t>
    </r>
  </si>
  <si>
    <t>Объем поддержки творческих инициатив</t>
  </si>
  <si>
    <t>характеризует эффективность участия администрации Сланцевского муниципального района в развитии сферы культуры района</t>
  </si>
  <si>
    <t>Ежегодно, за отчетный год</t>
  </si>
  <si>
    <t>-</t>
  </si>
  <si>
    <t>Бухгалтерская отчетность</t>
  </si>
  <si>
    <t>Сплошное наблюдение</t>
  </si>
  <si>
    <t>характеризует эффективность работы с межпоселенческим библиотечным фондом</t>
  </si>
  <si>
    <t>Периодическая отчетность</t>
  </si>
  <si>
    <t>СЦГБ</t>
  </si>
  <si>
    <t>Доля численности молодых людей, занятых различными формами самоорганизации, в общей численности молодежи района</t>
  </si>
  <si>
    <t>Характеризует эффективность деятельности по информационному, нормативно-правовому, методическому обеспечению сферы молодежной политики</t>
  </si>
  <si>
    <t>Сд = Зф / Зп x 100%, где: Зф - фактическое значение показателя; Зп - плановое значение показателя</t>
  </si>
  <si>
    <t>Доля численности молодых людей в возрасте 14 — 30 лет, занимающихся в молодежных клубах, центрах и других досуговых учреждениях, в общей численности молодежи района</t>
  </si>
  <si>
    <t>Характеризует обеспеченность занятости детей, подростков и молодежи в каникулярный период</t>
  </si>
  <si>
    <t>периодическая отчетность</t>
  </si>
  <si>
    <t>Доля численности населения, систематически занимающаяся физической культурой и спортом</t>
  </si>
  <si>
    <r>
      <t>отражает эффективность вовлечения населения в занятия физической культурой и спортом</t>
    </r>
    <r>
      <rPr>
        <sz val="11"/>
        <rFont val="Times New Roman"/>
        <family val="1"/>
      </rPr>
      <t xml:space="preserve"> </t>
    </r>
  </si>
  <si>
    <t>Объём финансирования  на развитие и модернизацию спортивной инфраструктуры, материально-технической базы спортивных объектов</t>
  </si>
  <si>
    <t>характеризует эффективность участия администрации Сланцевского муниципального района в развитии физической культуры и спорта в районе</t>
  </si>
  <si>
    <t>Объем средств, направленных на обеспечение текущей деятельности ФОК «Сланцы»</t>
  </si>
  <si>
    <t>характеризует уровень материально-технической базы и инфраструктуры физической культуры и спорта</t>
  </si>
  <si>
    <t>Показатель (индикатор)  численность населения, принявшего участие в сдаче нормативов ВФСК «ГТО»</t>
  </si>
  <si>
    <t>Чел.</t>
  </si>
  <si>
    <t>Показывает численность населения, вовлеченного в сдачу нормативов ВФСК «ГТО»</t>
  </si>
  <si>
    <t>тыс. руб.</t>
  </si>
  <si>
    <t>характеризует уровень поддержки и развития материально-технической базы физической культуры и спорта</t>
  </si>
  <si>
    <t>ежегодно, за отчетный год</t>
  </si>
  <si>
    <t>бухгалтерская отчетность</t>
  </si>
  <si>
    <t>комитет строительства и архитектуры</t>
  </si>
  <si>
    <t>сплошное наблюдение</t>
  </si>
  <si>
    <t>Характеризует охват населения занятиями физической культурой и спортом.</t>
  </si>
  <si>
    <t>ежегодно, за отчетный период</t>
  </si>
  <si>
    <t>&lt;4&gt; Характеристика содержания показателя.</t>
  </si>
  <si>
    <t>&lt;5&gt; Указываются периодичность сбора данных и вид временной характеристики (показатель на дату, показатель за период).</t>
  </si>
  <si>
    <t>&lt;6&gt; Приводятся формула и краткий алгоритм расчета. При описании формулы или алгоритма необходимо использовать буквенные обозначения базовых показателей.</t>
  </si>
  <si>
    <t>&lt;7&gt; 1 - периодическая отчетность; 2 - перепись; 3 - единовременное обследование (учет); 4 - бухгалтерская отчетность; 5 - финансовая отчетность; 6 - социологический опрос; 7 - административная информация; 8 - прочие (указать).</t>
  </si>
  <si>
    <t>&lt;8&gt; Указать предприятия (организации) различных секторов экономики, группы населения, домашних хозяйств и др.</t>
  </si>
  <si>
    <t>&lt;9&gt; 1 - сплошное наблюдение; 2 - способ основного массива; 3 - выборочное наблюдение; 4 - монографическое наблюдение.</t>
  </si>
  <si>
    <t>Таблица 6</t>
  </si>
  <si>
    <t>Отчет</t>
  </si>
  <si>
    <r>
      <t xml:space="preserve">о реализации муниципальной программы «Развитие культуры, спорта и молодежной политики на территории Сланцевского муниципального района на 2017 — 2019 годы» </t>
    </r>
    <r>
      <rPr>
        <vertAlign val="superscript"/>
        <sz val="14"/>
        <color indexed="8"/>
        <rFont val="Times New Roman"/>
        <family val="1"/>
      </rPr>
      <t>10</t>
    </r>
  </si>
  <si>
    <t>Отчетный период: январь - _________ 201__ года</t>
  </si>
  <si>
    <t>Ответственный исполнитель: Комитет по культуре спорту и молодежной политике администрации Сланцевского муниципального района</t>
  </si>
  <si>
    <t>Наименование ВЦП, мероприятия ВЦП/ основного мероприятия подпрограммы, мероприятия основного мероприятия/мероприятия подпрограммы</t>
  </si>
  <si>
    <t>Ответственный исполнитель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</si>
  <si>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</si>
  <si>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</si>
  <si>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</si>
  <si>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Фактическое исполнение расходов на отчетную дату (нарастающим итогом), тыс. руб.</t>
  </si>
  <si>
    <t>Выполнено на отчетную дату (нарастающим итогом), тыс. руб.</t>
  </si>
  <si>
    <t>Бюджет СМР</t>
  </si>
  <si>
    <t>Бюджет поселения</t>
  </si>
  <si>
    <r>
      <t>Подпрограмма 1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«Развитие культуры на территории  Сланцевского муниципального района»</t>
    </r>
  </si>
  <si>
    <t>2</t>
  </si>
  <si>
    <t>Комитет,  муниципальные учреждения культуры, общественные организации, администрации сельских поселений Сланцевского района, ФОК «Сланцы»</t>
  </si>
  <si>
    <t>3</t>
  </si>
  <si>
    <t>5</t>
  </si>
  <si>
    <t>Основное мероприятие 2.1. Реализация комплекса мер по созданию условий для успешной социализации и эффективной самореализации молодежи</t>
  </si>
  <si>
    <t>комитет по КсиМП</t>
  </si>
  <si>
    <t>6</t>
  </si>
  <si>
    <r>
      <t>Подпрограмма 3 «</t>
    </r>
    <r>
      <rPr>
        <b/>
        <i/>
        <sz val="11"/>
        <color indexed="8"/>
        <rFont val="Times New Roman"/>
        <family val="1"/>
      </rPr>
      <t>Развитие физической культуры и спорта на территории Сланцевского муниципального района»</t>
    </r>
  </si>
  <si>
    <t>7</t>
  </si>
  <si>
    <t>Основное мероприятие 3.1  Создание условий для развития физической культуры и спорта на территории Сланцевского муниципального района</t>
  </si>
  <si>
    <t>8</t>
  </si>
  <si>
    <r>
      <t xml:space="preserve">Основное мероприятие 3.2 </t>
    </r>
    <r>
      <rPr>
        <sz val="10"/>
        <color indexed="8"/>
        <rFont val="Times New Roman"/>
        <family val="1"/>
      </rPr>
      <t xml:space="preserve">       Развитие спортивной инфраструктуры Сланцевского района.</t>
    </r>
  </si>
  <si>
    <t>9</t>
  </si>
  <si>
    <r>
      <t xml:space="preserve">Основное мероприятие 3.3.Обеспечение текущей деятельности </t>
    </r>
    <r>
      <rPr>
        <sz val="10"/>
        <color indexed="8"/>
        <rFont val="Times New Roman"/>
        <family val="1"/>
      </rPr>
      <t xml:space="preserve"> ФОК «Сланцы».</t>
    </r>
  </si>
  <si>
    <t>10</t>
  </si>
  <si>
    <t>комитет строительства и архитектуры, ФОК «Сланцы»</t>
  </si>
  <si>
    <t>11</t>
  </si>
  <si>
    <t>&lt;10&gt; Отчет заполняется 1 раз в полугодие, предоставляется с пояснительной запиской о результатах реализации муниципальной программы в отчетном периоде в порядке согласно с настоящим Порядком.</t>
  </si>
  <si>
    <t>Таблица 7</t>
  </si>
  <si>
    <t>Сведения</t>
  </si>
  <si>
    <t>о фактически достигнутых значениях показателей</t>
  </si>
  <si>
    <t>(индикаторов) муниципальной программы «Развитие культуры, спорта и молодежной политики на территории Сланцевского муниципального района на 2017 — 2019 годы»</t>
  </si>
  <si>
    <t>Наименование</t>
  </si>
  <si>
    <t>Значение целевого показателя (индикатора) муниципальной программы, подпрограммы, ведомственной целевой программы</t>
  </si>
  <si>
    <t>Обоснование отклонения значения целевого показателя (индикатора)</t>
  </si>
  <si>
    <r>
      <t>Год, предшествующий отчетному</t>
    </r>
    <r>
      <rPr>
        <vertAlign val="superscript"/>
        <sz val="13"/>
        <color indexed="8"/>
        <rFont val="Times New Roman"/>
        <family val="1"/>
      </rPr>
      <t>11</t>
    </r>
  </si>
  <si>
    <t>Отчетный год</t>
  </si>
  <si>
    <t>План</t>
  </si>
  <si>
    <t>Факт</t>
  </si>
  <si>
    <r>
      <t xml:space="preserve"> </t>
    </r>
    <r>
      <rPr>
        <b/>
        <i/>
        <sz val="11"/>
        <color indexed="8"/>
        <rFont val="Times New Roman"/>
        <family val="1"/>
      </rPr>
      <t>Подпрограмма 1</t>
    </r>
    <r>
      <rPr>
        <sz val="11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Развитие культуры на территории Сланцевского городского поселения</t>
    </r>
  </si>
  <si>
    <t>1.1</t>
  </si>
  <si>
    <t>Показатель (индикатор)  -объем поддержки творческих инициатив</t>
  </si>
  <si>
    <t>1.2</t>
  </si>
  <si>
    <t>Показатель (индикатор) - увеличение количества выездных мероприятий</t>
  </si>
  <si>
    <t>2.1</t>
  </si>
  <si>
    <t>Показатель (индикатор) - доля численности молодых людей, занятых различными формами самоорганизации, в общей численности молодежи района</t>
  </si>
  <si>
    <t>2.2</t>
  </si>
  <si>
    <t>Показатель (индикатор)  доля численности молодых людей в возрасте 14 — 30 лет, занимающихся в молодежных клубах, центрах и других досуговых учреждениях, в общей численности молодежи района</t>
  </si>
  <si>
    <t>Подпрограмма 3 Развитие физической культуры и спорта на территории Сланцевского муниципального районая.</t>
  </si>
  <si>
    <t>3.1</t>
  </si>
  <si>
    <t>Показатель (индикатор) Доля населения, систематически занимающегося физической культурой и спортом.</t>
  </si>
  <si>
    <t>3.2</t>
  </si>
  <si>
    <t>Показатель (индикатор)  объём финансирования  на развитие и модернизацию спортивной инфраструктуры, материально-технической базы спортивных объектов</t>
  </si>
  <si>
    <t>3.3</t>
  </si>
  <si>
    <t>3.4</t>
  </si>
  <si>
    <t>3.5</t>
  </si>
  <si>
    <t>3.6</t>
  </si>
  <si>
    <t>&lt;11&gt; Приводится фактическое значение (оценка) индикатора или показателя за год, предшествующий отчетному.</t>
  </si>
  <si>
    <t>Таблица 8</t>
  </si>
  <si>
    <r>
      <t xml:space="preserve"> </t>
    </r>
    <r>
      <rPr>
        <b/>
        <i/>
        <sz val="11"/>
        <color indexed="8"/>
        <rFont val="Times New Roman"/>
        <family val="1"/>
      </rPr>
      <t>Подпрограмма 1</t>
    </r>
    <r>
      <rPr>
        <sz val="11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Развитие культуры на территории Сланцевского муниципального района</t>
    </r>
  </si>
  <si>
    <t>Подпрограмма 3 Развитие физической культуры и спорта на территории Сланцевского муниципального района.</t>
  </si>
  <si>
    <t xml:space="preserve">Расход средств направленных на капитальный ремонт спортивных объектов ФОК осуществлен на 53%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</si>
</sst>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0.000"/>
    <numFmt numFmtId="167" formatCode="0.0"/>
  </numFmts>
  <fonts count="65"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vertAlign val="superscript"/>
      <sz val="13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5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left" vertical="center" wrapText="1" indent="2"/>
    </xf>
    <xf numFmtId="1" fontId="11" fillId="0" borderId="10" xfId="0" applyNumberFormat="1" applyFont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7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 wrapText="1"/>
    </xf>
    <xf numFmtId="167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/>
    </xf>
    <xf numFmtId="0" fontId="1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7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7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/>
    </xf>
    <xf numFmtId="0" fontId="13" fillId="0" borderId="0" xfId="33" applyFont="1" applyAlignment="1">
      <alignment horizontal="right" vertical="center"/>
      <protection/>
    </xf>
    <xf numFmtId="0" fontId="13" fillId="0" borderId="0" xfId="33" applyFont="1">
      <alignment/>
      <protection/>
    </xf>
    <xf numFmtId="0" fontId="24" fillId="0" borderId="0" xfId="33" applyFont="1" applyAlignment="1">
      <alignment horizontal="justify" vertical="center"/>
      <protection/>
    </xf>
    <xf numFmtId="0" fontId="13" fillId="0" borderId="0" xfId="33" applyFont="1" applyAlignment="1">
      <alignment horizontal="right" wrapText="1"/>
      <protection/>
    </xf>
    <xf numFmtId="0" fontId="13" fillId="0" borderId="0" xfId="33" applyFont="1" applyAlignment="1">
      <alignment horizontal="justify" vertical="center"/>
      <protection/>
    </xf>
    <xf numFmtId="0" fontId="13" fillId="0" borderId="0" xfId="33" applyFont="1" applyAlignment="1">
      <alignment vertical="center"/>
      <protection/>
    </xf>
    <xf numFmtId="0" fontId="13" fillId="0" borderId="10" xfId="33" applyFont="1" applyBorder="1" applyAlignment="1">
      <alignment horizontal="center" vertical="center" wrapText="1"/>
      <protection/>
    </xf>
    <xf numFmtId="0" fontId="26" fillId="0" borderId="10" xfId="33" applyFont="1" applyBorder="1" applyAlignment="1">
      <alignment horizontal="center" vertical="center" wrapText="1"/>
      <protection/>
    </xf>
    <xf numFmtId="49" fontId="13" fillId="0" borderId="10" xfId="33" applyNumberFormat="1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vertical="center" wrapText="1"/>
      <protection/>
    </xf>
    <xf numFmtId="0" fontId="17" fillId="0" borderId="10" xfId="33" applyFont="1" applyBorder="1" applyAlignment="1">
      <alignment vertical="center" wrapText="1"/>
      <protection/>
    </xf>
    <xf numFmtId="14" fontId="13" fillId="0" borderId="10" xfId="33" applyNumberFormat="1" applyFont="1" applyBorder="1" applyAlignment="1">
      <alignment vertical="center" wrapText="1"/>
      <protection/>
    </xf>
    <xf numFmtId="2" fontId="13" fillId="0" borderId="10" xfId="33" applyNumberFormat="1" applyFont="1" applyBorder="1" applyAlignment="1">
      <alignment vertical="center" wrapText="1"/>
      <protection/>
    </xf>
    <xf numFmtId="167" fontId="13" fillId="0" borderId="10" xfId="33" applyNumberFormat="1" applyFont="1" applyBorder="1" applyAlignment="1">
      <alignment vertical="center" wrapText="1"/>
      <protection/>
    </xf>
    <xf numFmtId="0" fontId="17" fillId="0" borderId="10" xfId="33" applyFont="1" applyBorder="1" applyAlignment="1">
      <alignment vertical="center" wrapText="1"/>
      <protection/>
    </xf>
    <xf numFmtId="0" fontId="12" fillId="0" borderId="0" xfId="33" applyFont="1" applyBorder="1" applyAlignment="1">
      <alignment horizontal="right" vertical="center"/>
      <protection/>
    </xf>
    <xf numFmtId="0" fontId="3" fillId="0" borderId="0" xfId="33" applyFont="1" applyAlignment="1">
      <alignment horizontal="center" vertical="center"/>
      <protection/>
    </xf>
    <xf numFmtId="0" fontId="2" fillId="0" borderId="0" xfId="33" applyFont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2" xfId="33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wrapText="1"/>
    </xf>
    <xf numFmtId="0" fontId="2" fillId="0" borderId="10" xfId="33" applyFont="1" applyBorder="1" applyAlignment="1">
      <alignment horizontal="justify" vertical="center" wrapText="1"/>
      <protection/>
    </xf>
    <xf numFmtId="0" fontId="1" fillId="0" borderId="10" xfId="33" applyFont="1" applyBorder="1" applyAlignment="1">
      <alignment horizontal="justify" vertical="center" wrapText="1"/>
      <protection/>
    </xf>
    <xf numFmtId="0" fontId="11" fillId="0" borderId="10" xfId="33" applyFont="1" applyBorder="1" applyAlignment="1">
      <alignment horizontal="justify" vertical="center" wrapText="1"/>
      <protection/>
    </xf>
    <xf numFmtId="0" fontId="6" fillId="0" borderId="10" xfId="33" applyFont="1" applyBorder="1" applyAlignment="1">
      <alignment horizontal="justify" vertical="center" wrapText="1"/>
      <protection/>
    </xf>
    <xf numFmtId="1" fontId="2" fillId="0" borderId="10" xfId="33" applyNumberFormat="1" applyFont="1" applyBorder="1" applyAlignment="1">
      <alignment horizontal="center" vertical="center" wrapText="1"/>
      <protection/>
    </xf>
    <xf numFmtId="0" fontId="30" fillId="0" borderId="0" xfId="33" applyFont="1" applyAlignment="1">
      <alignment vertical="center"/>
      <protection/>
    </xf>
    <xf numFmtId="0" fontId="25" fillId="0" borderId="0" xfId="33">
      <alignment/>
      <protection/>
    </xf>
    <xf numFmtId="0" fontId="12" fillId="0" borderId="0" xfId="33" applyFont="1" applyBorder="1" applyAlignment="1">
      <alignment horizontal="right" vertical="center"/>
      <protection/>
    </xf>
    <xf numFmtId="0" fontId="12" fillId="0" borderId="0" xfId="33" applyFont="1" applyAlignment="1">
      <alignment horizontal="center" vertical="center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7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24" fillId="0" borderId="0" xfId="33" applyFont="1" applyBorder="1" applyAlignment="1">
      <alignment horizontal="right" vertical="center"/>
      <protection/>
    </xf>
    <xf numFmtId="0" fontId="13" fillId="0" borderId="0" xfId="33" applyFont="1" applyBorder="1" applyAlignment="1">
      <alignment horizontal="right" wrapText="1"/>
      <protection/>
    </xf>
    <xf numFmtId="0" fontId="24" fillId="0" borderId="0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27" fillId="0" borderId="10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right" vertical="center"/>
      <protection/>
    </xf>
    <xf numFmtId="0" fontId="13" fillId="0" borderId="0" xfId="33" applyFont="1" applyBorder="1" applyAlignment="1">
      <alignment horizontal="right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25" fillId="0" borderId="0" xfId="33" applyFont="1" applyBorder="1" applyAlignment="1">
      <alignment horizontal="left" vertical="center"/>
      <protection/>
    </xf>
    <xf numFmtId="0" fontId="31" fillId="0" borderId="0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right"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21"/>
  <sheetViews>
    <sheetView zoomScale="110" zoomScaleNormal="110" zoomScaleSheetLayoutView="120" zoomScalePageLayoutView="0" workbookViewId="0" topLeftCell="A1">
      <selection activeCell="A6" sqref="A6:G6"/>
    </sheetView>
  </sheetViews>
  <sheetFormatPr defaultColWidth="8.7109375" defaultRowHeight="12.75"/>
  <cols>
    <col min="1" max="1" width="4.28125" style="1" customWidth="1"/>
    <col min="2" max="2" width="62.8515625" style="1" customWidth="1"/>
    <col min="3" max="3" width="14.8515625" style="1" customWidth="1"/>
    <col min="4" max="4" width="11.7109375" style="1" customWidth="1"/>
    <col min="5" max="5" width="15.28125" style="1" customWidth="1"/>
    <col min="6" max="6" width="41.140625" style="1" customWidth="1"/>
    <col min="7" max="7" width="29.7109375" style="1" customWidth="1"/>
    <col min="8" max="16384" width="8.7109375" style="1" customWidth="1"/>
  </cols>
  <sheetData>
    <row r="1" spans="1:7" ht="26.25" customHeight="1">
      <c r="A1" s="173" t="s">
        <v>0</v>
      </c>
      <c r="B1" s="173"/>
      <c r="C1" s="173"/>
      <c r="D1" s="173"/>
      <c r="E1" s="173"/>
      <c r="F1" s="173"/>
      <c r="G1" s="173"/>
    </row>
    <row r="2" spans="1:7" ht="76.5" customHeight="1">
      <c r="A2" s="2"/>
      <c r="B2" s="2"/>
      <c r="C2" s="2"/>
      <c r="D2" s="2"/>
      <c r="E2" s="2"/>
      <c r="F2" s="2"/>
      <c r="G2" s="3" t="s">
        <v>1</v>
      </c>
    </row>
    <row r="3" spans="1:7" ht="45" customHeight="1">
      <c r="A3" s="2"/>
      <c r="B3" s="2"/>
      <c r="C3" s="2"/>
      <c r="D3" s="2"/>
      <c r="E3" s="2"/>
      <c r="F3" s="2"/>
      <c r="G3" s="3"/>
    </row>
    <row r="4" spans="1:7" ht="21.75" customHeight="1">
      <c r="A4" s="2"/>
      <c r="B4" s="2"/>
      <c r="C4" s="2"/>
      <c r="D4" s="2"/>
      <c r="E4" s="2"/>
      <c r="F4" s="2"/>
      <c r="G4" s="3"/>
    </row>
    <row r="5" spans="1:7" ht="13.5">
      <c r="A5" s="174" t="s">
        <v>2</v>
      </c>
      <c r="B5" s="174"/>
      <c r="C5" s="174"/>
      <c r="D5" s="174"/>
      <c r="E5" s="174"/>
      <c r="F5" s="174"/>
      <c r="G5" s="174"/>
    </row>
    <row r="6" spans="1:7" ht="35.25" customHeight="1">
      <c r="A6" s="175" t="s">
        <v>3</v>
      </c>
      <c r="B6" s="175"/>
      <c r="C6" s="175"/>
      <c r="D6" s="175"/>
      <c r="E6" s="175"/>
      <c r="F6" s="175"/>
      <c r="G6" s="175"/>
    </row>
    <row r="7" ht="21.75" customHeight="1">
      <c r="B7" s="4"/>
    </row>
    <row r="8" spans="1:7" ht="15.75" customHeight="1">
      <c r="A8" s="176" t="s">
        <v>4</v>
      </c>
      <c r="B8" s="176" t="s">
        <v>5</v>
      </c>
      <c r="C8" s="176" t="s">
        <v>6</v>
      </c>
      <c r="D8" s="176" t="s">
        <v>7</v>
      </c>
      <c r="E8" s="176"/>
      <c r="F8" s="176" t="s">
        <v>8</v>
      </c>
      <c r="G8" s="176" t="s">
        <v>9</v>
      </c>
    </row>
    <row r="9" spans="1:7" ht="37.5" customHeight="1">
      <c r="A9" s="176"/>
      <c r="B9" s="176"/>
      <c r="C9" s="176"/>
      <c r="D9" s="6" t="s">
        <v>10</v>
      </c>
      <c r="E9" s="6" t="s">
        <v>11</v>
      </c>
      <c r="F9" s="176"/>
      <c r="G9" s="176"/>
    </row>
    <row r="10" spans="1:7" ht="13.5">
      <c r="A10" s="7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30" customHeight="1">
      <c r="A11" s="5">
        <v>1</v>
      </c>
      <c r="B11" s="8" t="s">
        <v>12</v>
      </c>
      <c r="C11" s="5" t="s">
        <v>13</v>
      </c>
      <c r="D11" s="9">
        <v>42736</v>
      </c>
      <c r="E11" s="9">
        <v>43830</v>
      </c>
      <c r="F11" s="10"/>
      <c r="G11" s="6"/>
    </row>
    <row r="12" spans="1:7" ht="34.5" customHeight="1">
      <c r="A12" s="7">
        <v>2</v>
      </c>
      <c r="B12" s="5" t="s">
        <v>14</v>
      </c>
      <c r="C12" s="5" t="s">
        <v>13</v>
      </c>
      <c r="D12" s="9">
        <v>42736</v>
      </c>
      <c r="E12" s="9">
        <v>43830</v>
      </c>
      <c r="F12" s="11" t="s">
        <v>15</v>
      </c>
      <c r="G12" s="6" t="s">
        <v>16</v>
      </c>
    </row>
    <row r="13" spans="1:7" ht="37.5" customHeight="1">
      <c r="A13" s="7">
        <v>3</v>
      </c>
      <c r="B13" s="5" t="s">
        <v>17</v>
      </c>
      <c r="C13" s="5" t="s">
        <v>18</v>
      </c>
      <c r="D13" s="9">
        <v>42736</v>
      </c>
      <c r="E13" s="9">
        <v>43830</v>
      </c>
      <c r="F13" s="11" t="s">
        <v>15</v>
      </c>
      <c r="G13" s="6" t="s">
        <v>19</v>
      </c>
    </row>
    <row r="14" spans="1:7" ht="35.25" customHeight="1">
      <c r="A14" s="5">
        <v>4</v>
      </c>
      <c r="B14" s="8" t="s">
        <v>20</v>
      </c>
      <c r="C14" s="5" t="s">
        <v>13</v>
      </c>
      <c r="D14" s="9">
        <v>42736</v>
      </c>
      <c r="E14" s="9">
        <v>43830</v>
      </c>
      <c r="F14" s="11"/>
      <c r="G14" s="6"/>
    </row>
    <row r="15" spans="1:7" ht="47.25" customHeight="1">
      <c r="A15" s="5">
        <v>5</v>
      </c>
      <c r="B15" s="5" t="s">
        <v>21</v>
      </c>
      <c r="C15" s="5" t="s">
        <v>13</v>
      </c>
      <c r="D15" s="9">
        <v>42736</v>
      </c>
      <c r="E15" s="9">
        <v>43830</v>
      </c>
      <c r="F15" s="11" t="s">
        <v>22</v>
      </c>
      <c r="G15" s="6" t="s">
        <v>23</v>
      </c>
    </row>
    <row r="16" spans="1:7" ht="86.25" customHeight="1">
      <c r="A16" s="5">
        <v>6</v>
      </c>
      <c r="B16" s="8" t="s">
        <v>24</v>
      </c>
      <c r="C16" s="12" t="s">
        <v>25</v>
      </c>
      <c r="D16" s="9">
        <v>42736</v>
      </c>
      <c r="E16" s="9">
        <v>43830</v>
      </c>
      <c r="F16" s="10"/>
      <c r="G16" s="6"/>
    </row>
    <row r="17" spans="1:7" ht="63" customHeight="1">
      <c r="A17" s="5">
        <v>7</v>
      </c>
      <c r="B17" s="5" t="s">
        <v>26</v>
      </c>
      <c r="C17" s="5" t="s">
        <v>27</v>
      </c>
      <c r="D17" s="9">
        <v>42736</v>
      </c>
      <c r="E17" s="9">
        <v>43830</v>
      </c>
      <c r="F17" s="11" t="s">
        <v>28</v>
      </c>
      <c r="G17" s="6" t="s">
        <v>29</v>
      </c>
    </row>
    <row r="18" spans="1:7" ht="70.5" customHeight="1">
      <c r="A18" s="5">
        <v>8</v>
      </c>
      <c r="B18" s="5" t="s">
        <v>30</v>
      </c>
      <c r="C18" s="5" t="s">
        <v>27</v>
      </c>
      <c r="D18" s="9">
        <v>42736</v>
      </c>
      <c r="E18" s="9">
        <v>43830</v>
      </c>
      <c r="F18" s="11" t="s">
        <v>31</v>
      </c>
      <c r="G18" s="6" t="s">
        <v>32</v>
      </c>
    </row>
    <row r="19" spans="1:7" ht="70.5" customHeight="1">
      <c r="A19" s="10">
        <v>9</v>
      </c>
      <c r="B19" s="5" t="s">
        <v>33</v>
      </c>
      <c r="C19" s="5" t="s">
        <v>27</v>
      </c>
      <c r="D19" s="9">
        <v>42736</v>
      </c>
      <c r="E19" s="9">
        <v>43830</v>
      </c>
      <c r="F19" s="11" t="s">
        <v>31</v>
      </c>
      <c r="G19" s="6" t="s">
        <v>34</v>
      </c>
    </row>
    <row r="20" spans="1:7" ht="72.75" customHeight="1">
      <c r="A20" s="10">
        <v>10</v>
      </c>
      <c r="B20" s="13" t="s">
        <v>35</v>
      </c>
      <c r="C20" s="13" t="s">
        <v>36</v>
      </c>
      <c r="D20" s="14">
        <v>42736</v>
      </c>
      <c r="E20" s="14">
        <v>43830</v>
      </c>
      <c r="F20" s="11" t="s">
        <v>31</v>
      </c>
      <c r="G20" s="6" t="s">
        <v>37</v>
      </c>
    </row>
    <row r="21" spans="1:7" ht="54.75">
      <c r="A21" s="10">
        <v>11</v>
      </c>
      <c r="B21" s="13" t="s">
        <v>38</v>
      </c>
      <c r="C21" s="13" t="s">
        <v>39</v>
      </c>
      <c r="D21" s="14">
        <v>42736</v>
      </c>
      <c r="E21" s="14">
        <v>43830</v>
      </c>
      <c r="F21" s="11" t="s">
        <v>28</v>
      </c>
      <c r="G21" s="6" t="s">
        <v>40</v>
      </c>
    </row>
  </sheetData>
  <sheetProtection selectLockedCells="1" selectUnlockedCells="1"/>
  <mergeCells count="9">
    <mergeCell ref="A1:G1"/>
    <mergeCell ref="A5:G5"/>
    <mergeCell ref="A6:G6"/>
    <mergeCell ref="A8:A9"/>
    <mergeCell ref="B8:B9"/>
    <mergeCell ref="C8:C9"/>
    <mergeCell ref="D8:E8"/>
    <mergeCell ref="F8:F9"/>
    <mergeCell ref="G8:G9"/>
  </mergeCells>
  <printOptions/>
  <pageMargins left="0.5118055555555555" right="0.31527777777777777" top="0.3541666666666667" bottom="0.3541666666666667" header="0.5118055555555555" footer="0.5118055555555555"/>
  <pageSetup fitToHeight="3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26"/>
  <sheetViews>
    <sheetView tabSelected="1" zoomScale="110" zoomScaleNormal="110" zoomScaleSheetLayoutView="120" zoomScalePageLayoutView="0" workbookViewId="0" topLeftCell="A19">
      <selection activeCell="G21" sqref="G21"/>
    </sheetView>
  </sheetViews>
  <sheetFormatPr defaultColWidth="11.57421875" defaultRowHeight="12.75"/>
  <cols>
    <col min="1" max="1" width="11.57421875" style="0" customWidth="1"/>
    <col min="2" max="2" width="28.57421875" style="0" customWidth="1"/>
    <col min="3" max="6" width="11.57421875" style="0" customWidth="1"/>
    <col min="7" max="7" width="18.57421875" style="0" customWidth="1"/>
  </cols>
  <sheetData>
    <row r="1" spans="1:7" ht="15">
      <c r="A1" s="253" t="s">
        <v>248</v>
      </c>
      <c r="B1" s="253"/>
      <c r="C1" s="253"/>
      <c r="D1" s="253"/>
      <c r="E1" s="253"/>
      <c r="F1" s="253"/>
      <c r="G1" s="253"/>
    </row>
    <row r="2" spans="1:7" ht="66.75" customHeight="1">
      <c r="A2" s="153"/>
      <c r="B2" s="153"/>
      <c r="C2" s="153"/>
      <c r="D2" s="153"/>
      <c r="E2" s="254" t="s">
        <v>1</v>
      </c>
      <c r="F2" s="254"/>
      <c r="G2" s="254"/>
    </row>
    <row r="3" spans="1:7" ht="12.75" customHeight="1">
      <c r="A3" s="255" t="s">
        <v>249</v>
      </c>
      <c r="B3" s="255"/>
      <c r="C3" s="255"/>
      <c r="D3" s="255"/>
      <c r="E3" s="255"/>
      <c r="F3" s="255"/>
      <c r="G3" s="255"/>
    </row>
    <row r="4" spans="1:7" ht="13.5">
      <c r="A4" s="255" t="s">
        <v>250</v>
      </c>
      <c r="B4" s="255"/>
      <c r="C4" s="255"/>
      <c r="D4" s="255"/>
      <c r="E4" s="255"/>
      <c r="F4" s="255"/>
      <c r="G4" s="255"/>
    </row>
    <row r="5" spans="1:7" ht="31.5" customHeight="1">
      <c r="A5" s="256" t="s">
        <v>251</v>
      </c>
      <c r="B5" s="256"/>
      <c r="C5" s="256"/>
      <c r="D5" s="256"/>
      <c r="E5" s="256"/>
      <c r="F5" s="256"/>
      <c r="G5" s="256"/>
    </row>
    <row r="6" spans="1:7" ht="13.5">
      <c r="A6" s="154"/>
      <c r="B6" s="155"/>
      <c r="C6" s="155"/>
      <c r="D6" s="155"/>
      <c r="E6" s="155"/>
      <c r="F6" s="155"/>
      <c r="G6" s="155"/>
    </row>
    <row r="7" spans="1:7" ht="58.5" customHeight="1">
      <c r="A7" s="257" t="s">
        <v>4</v>
      </c>
      <c r="B7" s="257" t="s">
        <v>252</v>
      </c>
      <c r="C7" s="258" t="s">
        <v>104</v>
      </c>
      <c r="D7" s="257" t="s">
        <v>253</v>
      </c>
      <c r="E7" s="257"/>
      <c r="F7" s="257"/>
      <c r="G7" s="258" t="s">
        <v>254</v>
      </c>
    </row>
    <row r="8" spans="1:7" ht="58.5" customHeight="1">
      <c r="A8" s="257"/>
      <c r="B8" s="257"/>
      <c r="C8" s="258"/>
      <c r="D8" s="257" t="s">
        <v>255</v>
      </c>
      <c r="E8" s="257" t="s">
        <v>256</v>
      </c>
      <c r="F8" s="257"/>
      <c r="G8" s="258"/>
    </row>
    <row r="9" spans="1:7" ht="13.5">
      <c r="A9" s="257"/>
      <c r="B9" s="257"/>
      <c r="C9" s="158"/>
      <c r="D9" s="257"/>
      <c r="E9" s="156" t="s">
        <v>257</v>
      </c>
      <c r="F9" s="156" t="s">
        <v>258</v>
      </c>
      <c r="G9" s="158"/>
    </row>
    <row r="10" spans="1:7" ht="13.5">
      <c r="A10" s="159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</row>
    <row r="11" spans="1:7" ht="30.75" customHeight="1">
      <c r="A11" s="156">
        <v>1</v>
      </c>
      <c r="B11" s="257" t="s">
        <v>259</v>
      </c>
      <c r="C11" s="257"/>
      <c r="D11" s="257"/>
      <c r="E11" s="257"/>
      <c r="F11" s="257"/>
      <c r="G11" s="257"/>
    </row>
    <row r="12" spans="1:7" ht="58.5" customHeight="1">
      <c r="A12" s="160" t="s">
        <v>260</v>
      </c>
      <c r="B12" s="161" t="s">
        <v>261</v>
      </c>
      <c r="C12" s="156" t="s">
        <v>201</v>
      </c>
      <c r="D12" s="156">
        <f>'Таблица №4'!F12</f>
        <v>676.7</v>
      </c>
      <c r="E12" s="156">
        <v>474.5</v>
      </c>
      <c r="F12" s="156">
        <f>'Таблица №4'!G12</f>
        <v>474.1</v>
      </c>
      <c r="G12" s="157"/>
    </row>
    <row r="13" spans="1:7" ht="92.25" customHeight="1">
      <c r="A13" s="160" t="s">
        <v>262</v>
      </c>
      <c r="B13" s="161" t="s">
        <v>263</v>
      </c>
      <c r="C13" s="156" t="s">
        <v>119</v>
      </c>
      <c r="D13" s="156">
        <v>100</v>
      </c>
      <c r="E13" s="156">
        <v>110</v>
      </c>
      <c r="F13" s="162">
        <v>107</v>
      </c>
      <c r="G13" s="163"/>
    </row>
    <row r="14" spans="1:7" ht="30.75" customHeight="1">
      <c r="A14" s="156">
        <v>2</v>
      </c>
      <c r="B14" s="250" t="s">
        <v>20</v>
      </c>
      <c r="C14" s="250"/>
      <c r="D14" s="250"/>
      <c r="E14" s="250"/>
      <c r="F14" s="250"/>
      <c r="G14" s="250"/>
    </row>
    <row r="15" spans="1:7" ht="69">
      <c r="A15" s="160" t="s">
        <v>264</v>
      </c>
      <c r="B15" s="161" t="s">
        <v>265</v>
      </c>
      <c r="C15" s="156" t="s">
        <v>122</v>
      </c>
      <c r="D15" s="156">
        <v>5.7</v>
      </c>
      <c r="E15" s="156">
        <v>5.8</v>
      </c>
      <c r="F15" s="156">
        <v>5.4</v>
      </c>
      <c r="G15" s="156"/>
    </row>
    <row r="16" spans="1:7" ht="110.25">
      <c r="A16" s="160" t="s">
        <v>266</v>
      </c>
      <c r="B16" s="161" t="s">
        <v>267</v>
      </c>
      <c r="C16" s="156" t="s">
        <v>122</v>
      </c>
      <c r="D16" s="156">
        <v>14.7</v>
      </c>
      <c r="E16" s="156">
        <v>14.8</v>
      </c>
      <c r="F16" s="156">
        <v>14.3</v>
      </c>
      <c r="G16" s="156"/>
    </row>
    <row r="17" spans="1:7" ht="30.75" customHeight="1">
      <c r="A17" s="156">
        <v>3</v>
      </c>
      <c r="B17" s="250" t="s">
        <v>268</v>
      </c>
      <c r="C17" s="250"/>
      <c r="D17" s="250"/>
      <c r="E17" s="250"/>
      <c r="F17" s="250"/>
      <c r="G17" s="250"/>
    </row>
    <row r="18" spans="1:7" ht="54.75">
      <c r="A18" s="160" t="s">
        <v>269</v>
      </c>
      <c r="B18" s="164" t="s">
        <v>270</v>
      </c>
      <c r="C18" s="156" t="s">
        <v>122</v>
      </c>
      <c r="D18" s="156">
        <v>22.75</v>
      </c>
      <c r="E18" s="156">
        <v>26</v>
      </c>
      <c r="F18" s="156">
        <v>30.5</v>
      </c>
      <c r="G18" s="156"/>
    </row>
    <row r="19" spans="1:7" ht="82.5">
      <c r="A19" s="160" t="s">
        <v>271</v>
      </c>
      <c r="B19" s="164" t="s">
        <v>272</v>
      </c>
      <c r="C19" s="156" t="s">
        <v>201</v>
      </c>
      <c r="D19" s="156">
        <f>'Таблица №4'!F24</f>
        <v>38685.9</v>
      </c>
      <c r="E19" s="156">
        <v>308.4</v>
      </c>
      <c r="F19" s="156">
        <f>'Таблица №4'!G24</f>
        <v>308.3</v>
      </c>
      <c r="G19" s="156"/>
    </row>
    <row r="20" spans="1:7" ht="54.75">
      <c r="A20" s="160" t="s">
        <v>273</v>
      </c>
      <c r="B20" s="165" t="s">
        <v>132</v>
      </c>
      <c r="C20" s="156" t="s">
        <v>201</v>
      </c>
      <c r="D20" s="156">
        <f>'Таблица №4'!F26</f>
        <v>13867.78605</v>
      </c>
      <c r="E20" s="156">
        <v>15798.5</v>
      </c>
      <c r="F20" s="156">
        <f>'Таблица №4'!G26</f>
        <v>14833.07255</v>
      </c>
      <c r="G20" s="156"/>
    </row>
    <row r="21" spans="1:7" ht="54.75">
      <c r="A21" s="160" t="s">
        <v>274</v>
      </c>
      <c r="B21" s="165" t="s">
        <v>198</v>
      </c>
      <c r="C21" s="156" t="s">
        <v>128</v>
      </c>
      <c r="D21" s="156">
        <f>'Таблица №4'!F22</f>
        <v>133</v>
      </c>
      <c r="E21" s="156">
        <f>'Таблица №4'!G22</f>
        <v>170</v>
      </c>
      <c r="F21" s="156">
        <v>210</v>
      </c>
      <c r="G21" s="156"/>
    </row>
    <row r="22" spans="1:7" ht="96">
      <c r="A22" s="160" t="s">
        <v>275</v>
      </c>
      <c r="B22" s="166" t="s">
        <v>133</v>
      </c>
      <c r="C22" s="156" t="s">
        <v>201</v>
      </c>
      <c r="D22" s="156">
        <f>'Таблица №4'!F28</f>
        <v>100143.8624</v>
      </c>
      <c r="E22" s="156">
        <v>3956.4</v>
      </c>
      <c r="F22" s="156">
        <f>'Таблица №4'!G28</f>
        <v>2100.63488</v>
      </c>
      <c r="G22" s="156" t="s">
        <v>281</v>
      </c>
    </row>
    <row r="23" spans="1:7" ht="46.5">
      <c r="A23" s="160" t="s">
        <v>276</v>
      </c>
      <c r="B23" s="167" t="s">
        <v>135</v>
      </c>
      <c r="C23" s="156" t="s">
        <v>128</v>
      </c>
      <c r="D23" s="156">
        <f>'Таблица №4'!F30</f>
        <v>4050</v>
      </c>
      <c r="E23" s="168">
        <f>'Таблица №4'!G30</f>
        <v>4100</v>
      </c>
      <c r="F23" s="156">
        <v>4550</v>
      </c>
      <c r="G23" s="156"/>
    </row>
    <row r="24" spans="1:7" ht="15">
      <c r="A24" s="169"/>
      <c r="B24" s="170"/>
      <c r="C24" s="170"/>
      <c r="D24" s="170"/>
      <c r="E24" s="170"/>
      <c r="F24" s="170"/>
      <c r="G24" s="170"/>
    </row>
    <row r="25" spans="1:7" ht="14.25">
      <c r="A25" s="259" t="s">
        <v>136</v>
      </c>
      <c r="B25" s="259"/>
      <c r="C25" s="259"/>
      <c r="D25" s="259"/>
      <c r="E25" s="259"/>
      <c r="F25" s="259"/>
      <c r="G25" s="259"/>
    </row>
    <row r="26" spans="1:7" ht="13.5">
      <c r="A26" s="260" t="s">
        <v>277</v>
      </c>
      <c r="B26" s="260"/>
      <c r="C26" s="260"/>
      <c r="D26" s="260"/>
      <c r="E26" s="260"/>
      <c r="F26" s="260"/>
      <c r="G26" s="260"/>
    </row>
  </sheetData>
  <sheetProtection selectLockedCells="1" selectUnlockedCells="1"/>
  <mergeCells count="17">
    <mergeCell ref="A26:G26"/>
    <mergeCell ref="D8:D9"/>
    <mergeCell ref="E8:F8"/>
    <mergeCell ref="B11:G11"/>
    <mergeCell ref="B14:G14"/>
    <mergeCell ref="B17:G17"/>
    <mergeCell ref="A25:G25"/>
    <mergeCell ref="A1:G1"/>
    <mergeCell ref="E2:G2"/>
    <mergeCell ref="A3:G3"/>
    <mergeCell ref="A4:G4"/>
    <mergeCell ref="A5:G5"/>
    <mergeCell ref="A7:A9"/>
    <mergeCell ref="B7:B9"/>
    <mergeCell ref="C7:C8"/>
    <mergeCell ref="D7:F7"/>
    <mergeCell ref="G7:G8"/>
  </mergeCells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26"/>
  <sheetViews>
    <sheetView zoomScale="110" zoomScaleNormal="110" zoomScaleSheetLayoutView="120" zoomScalePageLayoutView="0" workbookViewId="0" topLeftCell="A22">
      <selection activeCell="G22" sqref="G22"/>
    </sheetView>
  </sheetViews>
  <sheetFormatPr defaultColWidth="11.57421875" defaultRowHeight="12.75"/>
  <cols>
    <col min="1" max="1" width="6.28125" style="0" customWidth="1"/>
    <col min="2" max="2" width="26.8515625" style="0" customWidth="1"/>
    <col min="3" max="6" width="11.57421875" style="0" customWidth="1"/>
    <col min="7" max="7" width="18.28125" style="0" customWidth="1"/>
  </cols>
  <sheetData>
    <row r="1" spans="1:7" ht="15">
      <c r="A1" s="261" t="s">
        <v>278</v>
      </c>
      <c r="B1" s="261"/>
      <c r="C1" s="261"/>
      <c r="D1" s="261"/>
      <c r="E1" s="261"/>
      <c r="F1" s="261"/>
      <c r="G1" s="261"/>
    </row>
    <row r="2" spans="1:7" ht="63.75" customHeight="1">
      <c r="A2" s="171"/>
      <c r="B2" s="171"/>
      <c r="C2" s="171"/>
      <c r="D2" s="171"/>
      <c r="E2" s="254" t="s">
        <v>1</v>
      </c>
      <c r="F2" s="254"/>
      <c r="G2" s="254"/>
    </row>
    <row r="3" spans="1:7" ht="12.75" customHeight="1">
      <c r="A3" s="262" t="s">
        <v>249</v>
      </c>
      <c r="B3" s="262"/>
      <c r="C3" s="262"/>
      <c r="D3" s="262"/>
      <c r="E3" s="262"/>
      <c r="F3" s="262"/>
      <c r="G3" s="262"/>
    </row>
    <row r="4" spans="1:7" ht="15">
      <c r="A4" s="262" t="s">
        <v>250</v>
      </c>
      <c r="B4" s="262"/>
      <c r="C4" s="262"/>
      <c r="D4" s="262"/>
      <c r="E4" s="262"/>
      <c r="F4" s="262"/>
      <c r="G4" s="262"/>
    </row>
    <row r="5" spans="1:7" ht="31.5" customHeight="1">
      <c r="A5" s="263" t="s">
        <v>251</v>
      </c>
      <c r="B5" s="263"/>
      <c r="C5" s="263"/>
      <c r="D5" s="263"/>
      <c r="E5" s="263"/>
      <c r="F5" s="263"/>
      <c r="G5" s="263"/>
    </row>
    <row r="6" spans="1:7" ht="15">
      <c r="A6" s="172"/>
      <c r="B6" s="155"/>
      <c r="C6" s="155"/>
      <c r="D6" s="155"/>
      <c r="E6" s="155"/>
      <c r="F6" s="155"/>
      <c r="G6" s="155"/>
    </row>
    <row r="7" spans="1:7" ht="58.5" customHeight="1">
      <c r="A7" s="257" t="s">
        <v>4</v>
      </c>
      <c r="B7" s="257" t="s">
        <v>252</v>
      </c>
      <c r="C7" s="257" t="s">
        <v>104</v>
      </c>
      <c r="D7" s="257" t="s">
        <v>253</v>
      </c>
      <c r="E7" s="257"/>
      <c r="F7" s="257"/>
      <c r="G7" s="258" t="s">
        <v>254</v>
      </c>
    </row>
    <row r="8" spans="1:7" ht="58.5" customHeight="1">
      <c r="A8" s="257"/>
      <c r="B8" s="257"/>
      <c r="C8" s="257"/>
      <c r="D8" s="257" t="s">
        <v>255</v>
      </c>
      <c r="E8" s="257" t="s">
        <v>256</v>
      </c>
      <c r="F8" s="257"/>
      <c r="G8" s="258"/>
    </row>
    <row r="9" spans="1:7" ht="13.5">
      <c r="A9" s="257"/>
      <c r="B9" s="257"/>
      <c r="C9" s="257"/>
      <c r="D9" s="257"/>
      <c r="E9" s="156" t="s">
        <v>257</v>
      </c>
      <c r="F9" s="156" t="s">
        <v>258</v>
      </c>
      <c r="G9" s="158"/>
    </row>
    <row r="10" spans="1:7" ht="13.5">
      <c r="A10" s="159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</row>
    <row r="11" spans="1:7" ht="30.75" customHeight="1">
      <c r="A11" s="156">
        <v>1</v>
      </c>
      <c r="B11" s="257" t="s">
        <v>279</v>
      </c>
      <c r="C11" s="257"/>
      <c r="D11" s="257"/>
      <c r="E11" s="257"/>
      <c r="F11" s="257"/>
      <c r="G11" s="257"/>
    </row>
    <row r="12" spans="1:7" ht="41.25">
      <c r="A12" s="160" t="s">
        <v>260</v>
      </c>
      <c r="B12" s="161" t="s">
        <v>261</v>
      </c>
      <c r="C12" s="156" t="s">
        <v>201</v>
      </c>
      <c r="D12" s="156">
        <f>'Таблица №4'!F12</f>
        <v>676.7</v>
      </c>
      <c r="E12" s="156">
        <v>474.5</v>
      </c>
      <c r="F12" s="156">
        <f>'Таблица №4'!G12</f>
        <v>474.1</v>
      </c>
      <c r="G12" s="156"/>
    </row>
    <row r="13" spans="1:7" ht="78.75" customHeight="1">
      <c r="A13" s="160" t="s">
        <v>262</v>
      </c>
      <c r="B13" s="161" t="s">
        <v>263</v>
      </c>
      <c r="C13" s="156" t="s">
        <v>119</v>
      </c>
      <c r="D13" s="156">
        <v>100</v>
      </c>
      <c r="E13" s="156">
        <v>110</v>
      </c>
      <c r="F13" s="162">
        <v>107</v>
      </c>
      <c r="G13" s="163"/>
    </row>
    <row r="14" spans="1:7" ht="30.75" customHeight="1">
      <c r="A14" s="156">
        <v>2</v>
      </c>
      <c r="B14" s="250" t="s">
        <v>20</v>
      </c>
      <c r="C14" s="250"/>
      <c r="D14" s="250"/>
      <c r="E14" s="250"/>
      <c r="F14" s="250"/>
      <c r="G14" s="250"/>
    </row>
    <row r="15" spans="1:7" ht="82.5">
      <c r="A15" s="160" t="s">
        <v>264</v>
      </c>
      <c r="B15" s="161" t="s">
        <v>265</v>
      </c>
      <c r="C15" s="156" t="s">
        <v>122</v>
      </c>
      <c r="D15" s="156">
        <v>5.7</v>
      </c>
      <c r="E15" s="156">
        <v>5.8</v>
      </c>
      <c r="F15" s="156">
        <v>5.4</v>
      </c>
      <c r="G15" s="156"/>
    </row>
    <row r="16" spans="1:7" ht="120" customHeight="1">
      <c r="A16" s="160" t="s">
        <v>266</v>
      </c>
      <c r="B16" s="161" t="s">
        <v>267</v>
      </c>
      <c r="C16" s="156" t="s">
        <v>122</v>
      </c>
      <c r="D16" s="156">
        <v>14.7</v>
      </c>
      <c r="E16" s="156">
        <v>14.8</v>
      </c>
      <c r="F16" s="156">
        <v>14.3</v>
      </c>
      <c r="G16" s="156"/>
    </row>
    <row r="17" spans="1:7" ht="30.75" customHeight="1">
      <c r="A17" s="156">
        <v>3</v>
      </c>
      <c r="B17" s="250" t="s">
        <v>280</v>
      </c>
      <c r="C17" s="250"/>
      <c r="D17" s="250"/>
      <c r="E17" s="250"/>
      <c r="F17" s="250"/>
      <c r="G17" s="250"/>
    </row>
    <row r="18" spans="1:7" ht="54.75">
      <c r="A18" s="160" t="s">
        <v>269</v>
      </c>
      <c r="B18" s="164" t="s">
        <v>270</v>
      </c>
      <c r="C18" s="156" t="s">
        <v>122</v>
      </c>
      <c r="D18" s="156">
        <v>22.75</v>
      </c>
      <c r="E18" s="156">
        <v>26</v>
      </c>
      <c r="F18" s="156">
        <v>30.5</v>
      </c>
      <c r="G18" s="156"/>
    </row>
    <row r="19" spans="1:7" ht="111.75" customHeight="1">
      <c r="A19" s="160" t="s">
        <v>271</v>
      </c>
      <c r="B19" s="164" t="s">
        <v>272</v>
      </c>
      <c r="C19" s="156" t="s">
        <v>201</v>
      </c>
      <c r="D19" s="156">
        <f>'Таблица №4'!F24</f>
        <v>38685.9</v>
      </c>
      <c r="E19" s="156">
        <v>308.4</v>
      </c>
      <c r="F19" s="156">
        <f>'Таблица №4'!G24</f>
        <v>308.3</v>
      </c>
      <c r="G19" s="156"/>
    </row>
    <row r="20" spans="1:7" ht="82.5">
      <c r="A20" s="160" t="s">
        <v>273</v>
      </c>
      <c r="B20" s="165" t="s">
        <v>132</v>
      </c>
      <c r="C20" s="156" t="s">
        <v>201</v>
      </c>
      <c r="D20" s="156">
        <f>'Таблица №4'!F26</f>
        <v>13867.78605</v>
      </c>
      <c r="E20" s="156">
        <v>15798.5</v>
      </c>
      <c r="F20" s="156">
        <f>'Таблица №4'!G26</f>
        <v>14833.07255</v>
      </c>
      <c r="G20" s="156"/>
    </row>
    <row r="21" spans="1:7" ht="54.75">
      <c r="A21" s="160" t="s">
        <v>274</v>
      </c>
      <c r="B21" s="165" t="s">
        <v>198</v>
      </c>
      <c r="C21" s="156" t="s">
        <v>128</v>
      </c>
      <c r="D21" s="156">
        <f>'Таблица №4'!F22</f>
        <v>133</v>
      </c>
      <c r="E21" s="156">
        <f>'Таблица №4'!G22</f>
        <v>170</v>
      </c>
      <c r="F21" s="156">
        <v>210</v>
      </c>
      <c r="G21" s="156"/>
    </row>
    <row r="22" spans="1:7" ht="96">
      <c r="A22" s="160" t="s">
        <v>275</v>
      </c>
      <c r="B22" s="166" t="s">
        <v>133</v>
      </c>
      <c r="C22" s="156" t="s">
        <v>201</v>
      </c>
      <c r="D22" s="156">
        <f>'Таблица №4'!F28</f>
        <v>100143.8624</v>
      </c>
      <c r="E22" s="156">
        <v>3956.4</v>
      </c>
      <c r="F22" s="156">
        <f>'Таблица №4'!G28</f>
        <v>2100.63488</v>
      </c>
      <c r="G22" s="156" t="s">
        <v>281</v>
      </c>
    </row>
    <row r="23" spans="1:7" ht="46.5">
      <c r="A23" s="160" t="s">
        <v>276</v>
      </c>
      <c r="B23" s="167" t="s">
        <v>135</v>
      </c>
      <c r="C23" s="156" t="s">
        <v>128</v>
      </c>
      <c r="D23" s="156">
        <f>'Таблица №4'!F30</f>
        <v>4050</v>
      </c>
      <c r="E23" s="168">
        <f>'Таблица №4'!G30</f>
        <v>4100</v>
      </c>
      <c r="F23" s="156">
        <v>4550</v>
      </c>
      <c r="G23" s="156"/>
    </row>
    <row r="24" spans="1:7" ht="15">
      <c r="A24" s="169"/>
      <c r="B24" s="170"/>
      <c r="C24" s="170"/>
      <c r="D24" s="170"/>
      <c r="E24" s="170"/>
      <c r="F24" s="170"/>
      <c r="G24" s="170"/>
    </row>
    <row r="25" spans="1:7" ht="14.25">
      <c r="A25" s="259" t="s">
        <v>136</v>
      </c>
      <c r="B25" s="259"/>
      <c r="C25" s="259"/>
      <c r="D25" s="259"/>
      <c r="E25" s="259"/>
      <c r="F25" s="259"/>
      <c r="G25" s="259"/>
    </row>
    <row r="26" spans="1:7" ht="13.5">
      <c r="A26" s="260" t="s">
        <v>277</v>
      </c>
      <c r="B26" s="260"/>
      <c r="C26" s="260"/>
      <c r="D26" s="260"/>
      <c r="E26" s="260"/>
      <c r="F26" s="260"/>
      <c r="G26" s="260"/>
    </row>
  </sheetData>
  <sheetProtection selectLockedCells="1" selectUnlockedCells="1"/>
  <mergeCells count="17">
    <mergeCell ref="A26:G26"/>
    <mergeCell ref="D8:D9"/>
    <mergeCell ref="E8:F8"/>
    <mergeCell ref="B11:G11"/>
    <mergeCell ref="B14:G14"/>
    <mergeCell ref="B17:G17"/>
    <mergeCell ref="A25:G25"/>
    <mergeCell ref="A1:G1"/>
    <mergeCell ref="E2:G2"/>
    <mergeCell ref="A3:G3"/>
    <mergeCell ref="A4:G4"/>
    <mergeCell ref="A5:G5"/>
    <mergeCell ref="A7:A9"/>
    <mergeCell ref="B7:B9"/>
    <mergeCell ref="C7:C9"/>
    <mergeCell ref="D7:F7"/>
    <mergeCell ref="G7:G8"/>
  </mergeCells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54"/>
  <sheetViews>
    <sheetView zoomScale="110" zoomScaleNormal="110" zoomScaleSheetLayoutView="120" zoomScalePageLayoutView="0" workbookViewId="0" topLeftCell="A1">
      <pane ySplit="5" topLeftCell="A6" activePane="bottomLeft" state="frozen"/>
      <selection pane="topLeft" activeCell="A1" sqref="A1"/>
      <selection pane="bottomLeft" activeCell="I7" sqref="I7"/>
    </sheetView>
  </sheetViews>
  <sheetFormatPr defaultColWidth="8.7109375" defaultRowHeight="12.75"/>
  <cols>
    <col min="1" max="1" width="35.140625" style="15" customWidth="1"/>
    <col min="2" max="2" width="28.57421875" style="15" customWidth="1"/>
    <col min="3" max="3" width="14.57421875" style="15" customWidth="1"/>
    <col min="4" max="4" width="15.8515625" style="15" customWidth="1"/>
    <col min="5" max="5" width="0" style="15" hidden="1" customWidth="1"/>
    <col min="6" max="6" width="13.140625" style="15" customWidth="1"/>
    <col min="7" max="7" width="17.140625" style="15" customWidth="1"/>
    <col min="8" max="8" width="13.00390625" style="15" customWidth="1"/>
    <col min="9" max="9" width="12.28125" style="15" customWidth="1"/>
    <col min="10" max="10" width="14.421875" style="15" customWidth="1"/>
    <col min="11" max="11" width="14.28125" style="15" customWidth="1"/>
    <col min="12" max="16384" width="8.7109375" style="15" customWidth="1"/>
  </cols>
  <sheetData>
    <row r="1" spans="1:11" ht="13.5">
      <c r="A1" s="177" t="s">
        <v>41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30" customHeight="1">
      <c r="A2" s="175" t="s">
        <v>42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27" customHeight="1">
      <c r="A3" s="176" t="s">
        <v>43</v>
      </c>
      <c r="B3" s="176" t="s">
        <v>44</v>
      </c>
      <c r="C3" s="176" t="s">
        <v>45</v>
      </c>
      <c r="D3" s="176"/>
      <c r="E3" s="176"/>
      <c r="F3" s="176" t="s">
        <v>46</v>
      </c>
      <c r="G3" s="176" t="s">
        <v>47</v>
      </c>
      <c r="H3" s="176"/>
      <c r="I3" s="176"/>
      <c r="J3" s="176"/>
      <c r="K3" s="176"/>
    </row>
    <row r="4" spans="1:11" ht="44.25" customHeight="1">
      <c r="A4" s="176"/>
      <c r="B4" s="176"/>
      <c r="C4" s="176" t="s">
        <v>48</v>
      </c>
      <c r="D4" s="176" t="s">
        <v>49</v>
      </c>
      <c r="E4" s="176"/>
      <c r="F4" s="176"/>
      <c r="G4" s="176" t="s">
        <v>50</v>
      </c>
      <c r="H4" s="176" t="s">
        <v>51</v>
      </c>
      <c r="I4" s="176" t="s">
        <v>52</v>
      </c>
      <c r="J4" s="176" t="s">
        <v>53</v>
      </c>
      <c r="K4" s="176" t="s">
        <v>54</v>
      </c>
    </row>
    <row r="5" spans="1:11" ht="16.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12.75" customHeight="1">
      <c r="A6" s="17">
        <v>1</v>
      </c>
      <c r="B6" s="17">
        <v>2</v>
      </c>
      <c r="C6" s="17">
        <v>3</v>
      </c>
      <c r="D6" s="178">
        <v>4</v>
      </c>
      <c r="E6" s="178"/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ht="51" customHeight="1">
      <c r="A7" s="179" t="s">
        <v>55</v>
      </c>
      <c r="B7" s="180" t="s">
        <v>56</v>
      </c>
      <c r="C7" s="19">
        <v>42736</v>
      </c>
      <c r="D7" s="181">
        <v>43100</v>
      </c>
      <c r="E7" s="181"/>
      <c r="F7" s="12">
        <v>2017</v>
      </c>
      <c r="G7" s="20">
        <f>SUM(H7:K7)</f>
        <v>22620.610870000004</v>
      </c>
      <c r="H7" s="21">
        <v>0</v>
      </c>
      <c r="I7" s="22">
        <f>I11+I23+I31</f>
        <v>2628.5393</v>
      </c>
      <c r="J7" s="20">
        <f>J11+J23+J31</f>
        <v>19111.214570000004</v>
      </c>
      <c r="K7" s="23">
        <f>K11+K23+K31</f>
        <v>880.857</v>
      </c>
    </row>
    <row r="8" spans="1:11" ht="45" customHeight="1">
      <c r="A8" s="179"/>
      <c r="B8" s="180"/>
      <c r="C8" s="19">
        <v>43101</v>
      </c>
      <c r="D8" s="181">
        <v>43465</v>
      </c>
      <c r="E8" s="181"/>
      <c r="F8" s="12">
        <v>2018</v>
      </c>
      <c r="G8" s="24">
        <f>SUM(H8:K8)</f>
        <v>22032.399999999998</v>
      </c>
      <c r="H8" s="21">
        <v>0</v>
      </c>
      <c r="I8" s="24">
        <f>I12+I24+I32</f>
        <v>608.6</v>
      </c>
      <c r="J8" s="24">
        <f>J12+J24+J32</f>
        <v>20066.8</v>
      </c>
      <c r="K8" s="24">
        <f>K12+K24+K32</f>
        <v>1357</v>
      </c>
    </row>
    <row r="9" spans="1:11" ht="53.25" customHeight="1">
      <c r="A9" s="179"/>
      <c r="B9" s="180"/>
      <c r="C9" s="19">
        <v>43466</v>
      </c>
      <c r="D9" s="181">
        <v>43830</v>
      </c>
      <c r="E9" s="181"/>
      <c r="F9" s="12">
        <v>2019</v>
      </c>
      <c r="G9" s="24">
        <f>SUM(H9:K9)</f>
        <v>21241.399999999998</v>
      </c>
      <c r="H9" s="21">
        <v>0</v>
      </c>
      <c r="I9" s="24">
        <f>I13+I25+I33</f>
        <v>336.3</v>
      </c>
      <c r="J9" s="24">
        <f>J13+J25+J33</f>
        <v>19548.1</v>
      </c>
      <c r="K9" s="24">
        <f>K13+K25+K33</f>
        <v>1357</v>
      </c>
    </row>
    <row r="10" spans="1:11" ht="19.5" customHeight="1">
      <c r="A10" s="25" t="s">
        <v>57</v>
      </c>
      <c r="B10" s="25"/>
      <c r="C10" s="26">
        <v>42736</v>
      </c>
      <c r="D10" s="182">
        <v>43830</v>
      </c>
      <c r="E10" s="182"/>
      <c r="F10" s="25"/>
      <c r="G10" s="27">
        <f>SUM(G7:G9)</f>
        <v>65894.41086999999</v>
      </c>
      <c r="H10" s="28">
        <f>SUM(H7:H9)</f>
        <v>0</v>
      </c>
      <c r="I10" s="29">
        <f>SUM(I7:I9)</f>
        <v>3573.4393</v>
      </c>
      <c r="J10" s="27">
        <f>SUM(J7:J9)</f>
        <v>58726.11457</v>
      </c>
      <c r="K10" s="30">
        <f>SUM(K7:K9)</f>
        <v>3594.857</v>
      </c>
    </row>
    <row r="11" spans="1:11" ht="34.5" customHeight="1">
      <c r="A11" s="183" t="s">
        <v>58</v>
      </c>
      <c r="B11" s="184" t="s">
        <v>59</v>
      </c>
      <c r="C11" s="19">
        <v>42736</v>
      </c>
      <c r="D11" s="181">
        <v>43100</v>
      </c>
      <c r="E11" s="181"/>
      <c r="F11" s="12">
        <v>2017</v>
      </c>
      <c r="G11" s="20">
        <f>SUM(H11:K11)</f>
        <v>1723.34644</v>
      </c>
      <c r="H11" s="21">
        <v>0</v>
      </c>
      <c r="I11" s="24">
        <f>'Таблица №4.1'!H14+'Таблица №4.1'!H18</f>
        <v>238.7</v>
      </c>
      <c r="J11" s="20">
        <f>'Таблица №4.1'!I14+'Таблица №4.1'!I18</f>
        <v>1484.64644</v>
      </c>
      <c r="K11" s="21">
        <v>0</v>
      </c>
    </row>
    <row r="12" spans="1:11" ht="41.25" customHeight="1">
      <c r="A12" s="183"/>
      <c r="B12" s="184"/>
      <c r="C12" s="19">
        <v>43101</v>
      </c>
      <c r="D12" s="181">
        <v>43465</v>
      </c>
      <c r="E12" s="181"/>
      <c r="F12" s="12">
        <v>2018</v>
      </c>
      <c r="G12" s="24">
        <f>SUM(H12:K12)</f>
        <v>2173.5</v>
      </c>
      <c r="H12" s="21">
        <v>0</v>
      </c>
      <c r="I12" s="24">
        <f>'Таблица №4.1'!H11</f>
        <v>400</v>
      </c>
      <c r="J12" s="24">
        <f>'Таблица №4.1'!I15+'Таблица №4.1'!I19</f>
        <v>1773.5</v>
      </c>
      <c r="K12" s="21">
        <v>0</v>
      </c>
    </row>
    <row r="13" spans="1:11" ht="40.5" customHeight="1">
      <c r="A13" s="183"/>
      <c r="B13" s="184"/>
      <c r="C13" s="19">
        <v>43466</v>
      </c>
      <c r="D13" s="181">
        <v>43830</v>
      </c>
      <c r="E13" s="181"/>
      <c r="F13" s="12">
        <v>2019</v>
      </c>
      <c r="G13" s="24">
        <f>SUM(H13:K13)</f>
        <v>1899.4999999999998</v>
      </c>
      <c r="H13" s="21">
        <v>0</v>
      </c>
      <c r="I13" s="24">
        <f>'Таблица №4.1'!H12</f>
        <v>142.3</v>
      </c>
      <c r="J13" s="24">
        <f>'Таблица №4.1'!I16+'Таблица №4.1'!I20</f>
        <v>1757.1999999999998</v>
      </c>
      <c r="K13" s="21">
        <v>0</v>
      </c>
    </row>
    <row r="14" spans="1:11" ht="17.25" customHeight="1">
      <c r="A14" s="31" t="s">
        <v>57</v>
      </c>
      <c r="B14" s="31"/>
      <c r="C14" s="26">
        <v>42736</v>
      </c>
      <c r="D14" s="182">
        <v>43830</v>
      </c>
      <c r="E14" s="182"/>
      <c r="F14" s="31"/>
      <c r="G14" s="32">
        <f>SUM(G11:G13)</f>
        <v>5796.34644</v>
      </c>
      <c r="H14" s="33">
        <f>SUM(H11:H13)</f>
        <v>0</v>
      </c>
      <c r="I14" s="34">
        <f>SUM(I11:I13)</f>
        <v>781</v>
      </c>
      <c r="J14" s="32">
        <f>SUM(J11:J13)</f>
        <v>5015.346439999999</v>
      </c>
      <c r="K14" s="33">
        <f>SUM(K11:K13)</f>
        <v>0</v>
      </c>
    </row>
    <row r="15" spans="1:11" ht="39.75" customHeight="1">
      <c r="A15" s="184" t="s">
        <v>14</v>
      </c>
      <c r="B15" s="184" t="s">
        <v>60</v>
      </c>
      <c r="C15" s="19">
        <v>42736</v>
      </c>
      <c r="D15" s="181">
        <v>43100</v>
      </c>
      <c r="E15" s="181"/>
      <c r="F15" s="12">
        <v>2017</v>
      </c>
      <c r="G15" s="24">
        <f>SUM(H15:K15)</f>
        <v>474.1</v>
      </c>
      <c r="H15" s="21">
        <v>0</v>
      </c>
      <c r="I15" s="24">
        <f>'Таблица №4.1'!H14</f>
        <v>238.7</v>
      </c>
      <c r="J15" s="24">
        <f>'Таблица №4.1'!I14</f>
        <v>235.4</v>
      </c>
      <c r="K15" s="12">
        <v>0</v>
      </c>
    </row>
    <row r="16" spans="1:11" ht="36" customHeight="1">
      <c r="A16" s="184"/>
      <c r="B16" s="184"/>
      <c r="C16" s="19">
        <v>43101</v>
      </c>
      <c r="D16" s="181">
        <v>43465</v>
      </c>
      <c r="E16" s="181"/>
      <c r="F16" s="12">
        <v>2018</v>
      </c>
      <c r="G16" s="24">
        <f>SUM(H16:K16)</f>
        <v>908.4</v>
      </c>
      <c r="H16" s="21">
        <v>0</v>
      </c>
      <c r="I16" s="24">
        <f>'Таблица №4.1'!H15</f>
        <v>400</v>
      </c>
      <c r="J16" s="24">
        <f>'Таблица №4.1'!I15</f>
        <v>508.4</v>
      </c>
      <c r="K16" s="12">
        <v>0</v>
      </c>
    </row>
    <row r="17" spans="1:11" ht="42.75" customHeight="1">
      <c r="A17" s="184"/>
      <c r="B17" s="184"/>
      <c r="C17" s="19">
        <v>43466</v>
      </c>
      <c r="D17" s="181">
        <v>43830</v>
      </c>
      <c r="E17" s="181"/>
      <c r="F17" s="12">
        <v>2019</v>
      </c>
      <c r="G17" s="24">
        <f>SUM(H17:K17)</f>
        <v>634.4000000000001</v>
      </c>
      <c r="H17" s="21">
        <v>0</v>
      </c>
      <c r="I17" s="24">
        <f>'Таблица №4.1'!H16</f>
        <v>142.3</v>
      </c>
      <c r="J17" s="24">
        <f>'Таблица №4.1'!I16</f>
        <v>492.1</v>
      </c>
      <c r="K17" s="12">
        <v>0</v>
      </c>
    </row>
    <row r="18" spans="1:11" ht="17.25" customHeight="1">
      <c r="A18" s="31" t="s">
        <v>57</v>
      </c>
      <c r="B18" s="31"/>
      <c r="C18" s="26">
        <v>42736</v>
      </c>
      <c r="D18" s="182">
        <v>43830</v>
      </c>
      <c r="E18" s="182"/>
      <c r="F18" s="31"/>
      <c r="G18" s="34">
        <f>SUM(G15:G17)</f>
        <v>2016.9</v>
      </c>
      <c r="H18" s="33">
        <f>SUM(H15:H17)</f>
        <v>0</v>
      </c>
      <c r="I18" s="34">
        <f>SUM(I15:I17)</f>
        <v>781</v>
      </c>
      <c r="J18" s="34">
        <f>SUM(J15:J17)</f>
        <v>1235.9</v>
      </c>
      <c r="K18" s="33">
        <f>SUM(K15:K17)</f>
        <v>0</v>
      </c>
    </row>
    <row r="19" spans="1:11" ht="27" customHeight="1">
      <c r="A19" s="184" t="s">
        <v>61</v>
      </c>
      <c r="B19" s="184" t="s">
        <v>62</v>
      </c>
      <c r="C19" s="19">
        <v>42736</v>
      </c>
      <c r="D19" s="181">
        <v>43100</v>
      </c>
      <c r="E19" s="181"/>
      <c r="F19" s="12">
        <v>2017</v>
      </c>
      <c r="G19" s="20">
        <f>SUM(H19:K19)</f>
        <v>1249.24644</v>
      </c>
      <c r="H19" s="21">
        <v>0</v>
      </c>
      <c r="I19" s="21">
        <v>0</v>
      </c>
      <c r="J19" s="20">
        <f>'Таблица №4.1'!I18</f>
        <v>1249.24644</v>
      </c>
      <c r="K19" s="21">
        <v>0</v>
      </c>
    </row>
    <row r="20" spans="1:11" ht="33" customHeight="1">
      <c r="A20" s="184"/>
      <c r="B20" s="184"/>
      <c r="C20" s="19">
        <v>43101</v>
      </c>
      <c r="D20" s="181">
        <v>43465</v>
      </c>
      <c r="E20" s="181"/>
      <c r="F20" s="12">
        <v>2018</v>
      </c>
      <c r="G20" s="24">
        <f>SUM(H20:K20)</f>
        <v>1265.1</v>
      </c>
      <c r="H20" s="21">
        <v>0</v>
      </c>
      <c r="I20" s="21">
        <v>0</v>
      </c>
      <c r="J20" s="24">
        <f>'Таблица №4.1'!I19</f>
        <v>1265.1</v>
      </c>
      <c r="K20" s="21">
        <v>0</v>
      </c>
    </row>
    <row r="21" spans="1:11" ht="25.5" customHeight="1">
      <c r="A21" s="184"/>
      <c r="B21" s="184"/>
      <c r="C21" s="19">
        <v>43466</v>
      </c>
      <c r="D21" s="181">
        <v>43830</v>
      </c>
      <c r="E21" s="181"/>
      <c r="F21" s="12">
        <v>2019</v>
      </c>
      <c r="G21" s="24">
        <f>SUM(H21:K21)</f>
        <v>1265.1</v>
      </c>
      <c r="H21" s="21">
        <v>0</v>
      </c>
      <c r="I21" s="21">
        <v>0</v>
      </c>
      <c r="J21" s="24">
        <f>'Таблица №4.1'!I20</f>
        <v>1265.1</v>
      </c>
      <c r="K21" s="21">
        <v>0</v>
      </c>
    </row>
    <row r="22" spans="1:11" ht="29.25" customHeight="1">
      <c r="A22" s="31" t="s">
        <v>57</v>
      </c>
      <c r="B22" s="31"/>
      <c r="C22" s="26">
        <v>42736</v>
      </c>
      <c r="D22" s="182">
        <v>43830</v>
      </c>
      <c r="E22" s="182"/>
      <c r="F22" s="31"/>
      <c r="G22" s="32">
        <f>SUM(G19:G21)</f>
        <v>3779.4464399999997</v>
      </c>
      <c r="H22" s="33">
        <f>SUM(H19:H21)</f>
        <v>0</v>
      </c>
      <c r="I22" s="33">
        <f>SUM(I19:I21)</f>
        <v>0</v>
      </c>
      <c r="J22" s="32">
        <f>SUM(J19:J21)</f>
        <v>3779.4464399999997</v>
      </c>
      <c r="K22" s="33">
        <f>SUM(K19:K21)</f>
        <v>0</v>
      </c>
    </row>
    <row r="23" spans="1:11" ht="31.5" customHeight="1">
      <c r="A23" s="183" t="s">
        <v>63</v>
      </c>
      <c r="B23" s="184" t="s">
        <v>64</v>
      </c>
      <c r="C23" s="19">
        <v>42736</v>
      </c>
      <c r="D23" s="181">
        <v>43100</v>
      </c>
      <c r="E23" s="181"/>
      <c r="F23" s="12">
        <v>2017</v>
      </c>
      <c r="G23" s="24">
        <f>SUM(H23:K23)</f>
        <v>580.7</v>
      </c>
      <c r="H23" s="21">
        <v>0</v>
      </c>
      <c r="I23" s="24">
        <f>'Таблица №4.2'!H13</f>
        <v>191</v>
      </c>
      <c r="J23" s="24">
        <f>'Таблица №4.2'!I13</f>
        <v>389.7</v>
      </c>
      <c r="K23" s="21">
        <v>0</v>
      </c>
    </row>
    <row r="24" spans="1:11" ht="39.75" customHeight="1">
      <c r="A24" s="183"/>
      <c r="B24" s="184"/>
      <c r="C24" s="19">
        <v>43101</v>
      </c>
      <c r="D24" s="181">
        <v>43465</v>
      </c>
      <c r="E24" s="181"/>
      <c r="F24" s="12">
        <v>2018</v>
      </c>
      <c r="G24" s="24">
        <f>SUM(H24:K24)</f>
        <v>670.1</v>
      </c>
      <c r="H24" s="21">
        <v>0</v>
      </c>
      <c r="I24" s="24">
        <f>'Таблица №4.2'!H14</f>
        <v>208.6</v>
      </c>
      <c r="J24" s="24">
        <f>'Таблица №4.2'!I14</f>
        <v>461.5</v>
      </c>
      <c r="K24" s="21">
        <v>0</v>
      </c>
    </row>
    <row r="25" spans="1:11" ht="40.5" customHeight="1">
      <c r="A25" s="183"/>
      <c r="B25" s="184"/>
      <c r="C25" s="19">
        <v>43466</v>
      </c>
      <c r="D25" s="181">
        <v>43830</v>
      </c>
      <c r="E25" s="181"/>
      <c r="F25" s="12">
        <v>2019</v>
      </c>
      <c r="G25" s="24">
        <f>SUM(H25:K25)</f>
        <v>640.7</v>
      </c>
      <c r="H25" s="21">
        <v>0</v>
      </c>
      <c r="I25" s="24">
        <f>'Таблица №4.2'!H15</f>
        <v>194</v>
      </c>
      <c r="J25" s="24">
        <f>'Таблица №4.2'!I15</f>
        <v>446.7</v>
      </c>
      <c r="K25" s="21">
        <v>0</v>
      </c>
    </row>
    <row r="26" spans="1:11" ht="16.5" customHeight="1">
      <c r="A26" s="31" t="s">
        <v>57</v>
      </c>
      <c r="B26" s="31"/>
      <c r="C26" s="26">
        <v>42736</v>
      </c>
      <c r="D26" s="182">
        <v>43830</v>
      </c>
      <c r="E26" s="182"/>
      <c r="F26" s="31"/>
      <c r="G26" s="34">
        <f>SUM(G23:G25)</f>
        <v>1891.5000000000002</v>
      </c>
      <c r="H26" s="33">
        <f>SUM(H23:H25)</f>
        <v>0</v>
      </c>
      <c r="I26" s="34">
        <f>SUM(I23:I25)</f>
        <v>593.6</v>
      </c>
      <c r="J26" s="34">
        <f>SUM(J23:J25)</f>
        <v>1297.9</v>
      </c>
      <c r="K26" s="33">
        <f>SUM(K23:K25)</f>
        <v>0</v>
      </c>
    </row>
    <row r="27" spans="1:11" ht="30.75" customHeight="1">
      <c r="A27" s="184" t="s">
        <v>65</v>
      </c>
      <c r="B27" s="184" t="s">
        <v>64</v>
      </c>
      <c r="C27" s="19">
        <v>42736</v>
      </c>
      <c r="D27" s="181">
        <v>43100</v>
      </c>
      <c r="E27" s="181"/>
      <c r="F27" s="35">
        <v>2017</v>
      </c>
      <c r="G27" s="24">
        <f>SUM(H27:K27)</f>
        <v>580.7</v>
      </c>
      <c r="H27" s="21">
        <v>0</v>
      </c>
      <c r="I27" s="36">
        <f>'Таблица №4.2'!H13</f>
        <v>191</v>
      </c>
      <c r="J27" s="24">
        <f>'Таблица №4.2'!I13</f>
        <v>389.7</v>
      </c>
      <c r="K27" s="21">
        <v>0</v>
      </c>
    </row>
    <row r="28" spans="1:11" ht="27" customHeight="1">
      <c r="A28" s="184"/>
      <c r="B28" s="184"/>
      <c r="C28" s="19">
        <v>43101</v>
      </c>
      <c r="D28" s="181">
        <v>43465</v>
      </c>
      <c r="E28" s="181"/>
      <c r="F28" s="12">
        <v>2018</v>
      </c>
      <c r="G28" s="24">
        <f>SUM(H28:K28)</f>
        <v>670.1</v>
      </c>
      <c r="H28" s="21">
        <v>0</v>
      </c>
      <c r="I28" s="36">
        <f>'Таблица №4.2'!H14</f>
        <v>208.6</v>
      </c>
      <c r="J28" s="24">
        <f>'Таблица №4.2'!I14</f>
        <v>461.5</v>
      </c>
      <c r="K28" s="21">
        <v>0</v>
      </c>
    </row>
    <row r="29" spans="1:11" ht="29.25" customHeight="1">
      <c r="A29" s="184"/>
      <c r="B29" s="184"/>
      <c r="C29" s="19">
        <v>43466</v>
      </c>
      <c r="D29" s="181">
        <v>43830</v>
      </c>
      <c r="E29" s="181"/>
      <c r="F29" s="12">
        <v>2019</v>
      </c>
      <c r="G29" s="24">
        <f>SUM(H29:K29)</f>
        <v>640.7</v>
      </c>
      <c r="H29" s="21">
        <v>0</v>
      </c>
      <c r="I29" s="36">
        <f>'Таблица №4.2'!H15</f>
        <v>194</v>
      </c>
      <c r="J29" s="24">
        <f>'Таблица №4.2'!I15</f>
        <v>446.7</v>
      </c>
      <c r="K29" s="21">
        <v>0</v>
      </c>
    </row>
    <row r="30" spans="1:11" ht="16.5" customHeight="1">
      <c r="A30" s="31" t="s">
        <v>57</v>
      </c>
      <c r="B30" s="31"/>
      <c r="C30" s="26">
        <v>42736</v>
      </c>
      <c r="D30" s="182">
        <v>43830</v>
      </c>
      <c r="E30" s="182"/>
      <c r="F30" s="31"/>
      <c r="G30" s="34">
        <f>SUM(G27:G29)</f>
        <v>1891.5000000000002</v>
      </c>
      <c r="H30" s="33">
        <f>SUM(H27:H29)</f>
        <v>0</v>
      </c>
      <c r="I30" s="37">
        <f>SUM(I27:I29)</f>
        <v>593.6</v>
      </c>
      <c r="J30" s="34">
        <f>SUM(J27:J29)</f>
        <v>1297.9</v>
      </c>
      <c r="K30" s="33">
        <f>SUM(K27:K29)</f>
        <v>0</v>
      </c>
    </row>
    <row r="31" spans="1:11" ht="28.5" customHeight="1">
      <c r="A31" s="185" t="s">
        <v>66</v>
      </c>
      <c r="B31" s="184" t="s">
        <v>67</v>
      </c>
      <c r="C31" s="19">
        <v>42736</v>
      </c>
      <c r="D31" s="181">
        <v>43100</v>
      </c>
      <c r="E31" s="181"/>
      <c r="F31" s="12">
        <v>2017</v>
      </c>
      <c r="G31" s="20">
        <f>SUM(H31:K31)</f>
        <v>20316.564430000002</v>
      </c>
      <c r="H31" s="21">
        <v>0</v>
      </c>
      <c r="I31" s="20">
        <f>'Таблица №4.3'!I9</f>
        <v>2198.8393</v>
      </c>
      <c r="J31" s="20">
        <f>'Таблица №4.3'!J9</f>
        <v>17236.868130000003</v>
      </c>
      <c r="K31" s="24">
        <f>'Таблица №4.3'!K9</f>
        <v>880.857</v>
      </c>
    </row>
    <row r="32" spans="1:11" ht="28.5" customHeight="1">
      <c r="A32" s="185"/>
      <c r="B32" s="185"/>
      <c r="C32" s="19">
        <v>43101</v>
      </c>
      <c r="D32" s="181">
        <v>43465</v>
      </c>
      <c r="E32" s="181"/>
      <c r="F32" s="12">
        <v>2018</v>
      </c>
      <c r="G32" s="24">
        <f>SUM(H32:K32)</f>
        <v>19188.8</v>
      </c>
      <c r="H32" s="21">
        <v>0</v>
      </c>
      <c r="I32" s="21">
        <f>'Таблица №4.3'!I10</f>
        <v>0</v>
      </c>
      <c r="J32" s="24">
        <f>'Таблица №4.3'!J10</f>
        <v>17831.8</v>
      </c>
      <c r="K32" s="24">
        <f>'Таблица №4.3'!K10</f>
        <v>1357</v>
      </c>
    </row>
    <row r="33" spans="1:11" ht="28.5" customHeight="1">
      <c r="A33" s="185"/>
      <c r="B33" s="185"/>
      <c r="C33" s="19">
        <v>43466</v>
      </c>
      <c r="D33" s="181">
        <v>43830</v>
      </c>
      <c r="E33" s="181"/>
      <c r="F33" s="12">
        <v>2019</v>
      </c>
      <c r="G33" s="24">
        <f>SUM(H33:K33)</f>
        <v>18701.2</v>
      </c>
      <c r="H33" s="21">
        <v>0</v>
      </c>
      <c r="I33" s="21">
        <f>'Таблица №4.3'!I11</f>
        <v>0</v>
      </c>
      <c r="J33" s="24">
        <f>'Таблица №4.3'!J11</f>
        <v>17344.2</v>
      </c>
      <c r="K33" s="24">
        <f>'Таблица №4.3'!K11</f>
        <v>1357</v>
      </c>
    </row>
    <row r="34" spans="1:11" ht="24.75" customHeight="1">
      <c r="A34" s="31" t="s">
        <v>57</v>
      </c>
      <c r="B34" s="31"/>
      <c r="C34" s="26">
        <v>42736</v>
      </c>
      <c r="D34" s="182">
        <v>43830</v>
      </c>
      <c r="E34" s="182"/>
      <c r="F34" s="31"/>
      <c r="G34" s="32">
        <f>SUM(G31:G33)</f>
        <v>58206.56443</v>
      </c>
      <c r="H34" s="33">
        <f>SUM(H31:H33)</f>
        <v>0</v>
      </c>
      <c r="I34" s="32">
        <f>SUM(I31:I33)</f>
        <v>2198.8393</v>
      </c>
      <c r="J34" s="32">
        <f>SUM(J31:J33)</f>
        <v>52412.86813</v>
      </c>
      <c r="K34" s="34">
        <f>SUM(K31:K33)</f>
        <v>3594.857</v>
      </c>
    </row>
    <row r="35" spans="1:11" ht="24.75" customHeight="1">
      <c r="A35" s="184" t="s">
        <v>68</v>
      </c>
      <c r="B35" s="184" t="s">
        <v>67</v>
      </c>
      <c r="C35" s="19">
        <v>42736</v>
      </c>
      <c r="D35" s="181">
        <v>43100</v>
      </c>
      <c r="E35" s="181"/>
      <c r="F35" s="12">
        <v>2017</v>
      </c>
      <c r="G35" s="24">
        <f>H35+I35+J35+K35</f>
        <v>1251.7</v>
      </c>
      <c r="H35" s="21">
        <f>'Таблица №4.3'!H13</f>
        <v>0</v>
      </c>
      <c r="I35" s="21">
        <f>'Таблица №4.3'!I13</f>
        <v>0</v>
      </c>
      <c r="J35" s="24">
        <f>'Таблица №4.3'!J13</f>
        <v>1251.7</v>
      </c>
      <c r="K35" s="21">
        <f>'Таблица №4.3'!K13</f>
        <v>0</v>
      </c>
    </row>
    <row r="36" spans="1:11" ht="24.75" customHeight="1">
      <c r="A36" s="184"/>
      <c r="B36" s="184"/>
      <c r="C36" s="19">
        <v>43101</v>
      </c>
      <c r="D36" s="181">
        <v>43465</v>
      </c>
      <c r="E36" s="181"/>
      <c r="F36" s="12">
        <v>2018</v>
      </c>
      <c r="G36" s="24">
        <f>H36+I36+J36+K36</f>
        <v>1350.5</v>
      </c>
      <c r="H36" s="21">
        <f>'Таблица №4.3'!H14</f>
        <v>0</v>
      </c>
      <c r="I36" s="21">
        <f>'Таблица №4.3'!I14</f>
        <v>0</v>
      </c>
      <c r="J36" s="24">
        <f>'Таблица №4.3'!J14</f>
        <v>1350.5</v>
      </c>
      <c r="K36" s="21">
        <f>'Таблица №4.3'!K14</f>
        <v>0</v>
      </c>
    </row>
    <row r="37" spans="1:11" ht="24.75" customHeight="1">
      <c r="A37" s="184"/>
      <c r="B37" s="184"/>
      <c r="C37" s="19">
        <v>43466</v>
      </c>
      <c r="D37" s="181">
        <v>43830</v>
      </c>
      <c r="E37" s="181"/>
      <c r="F37" s="12">
        <v>2019</v>
      </c>
      <c r="G37" s="24">
        <f>H37+I37+J37+K37</f>
        <v>1317.1</v>
      </c>
      <c r="H37" s="21">
        <f>'Таблица №4.3'!H15</f>
        <v>0</v>
      </c>
      <c r="I37" s="21">
        <f>'Таблица №4.3'!I15</f>
        <v>0</v>
      </c>
      <c r="J37" s="24">
        <f>'Таблица №4.3'!J15</f>
        <v>1317.1</v>
      </c>
      <c r="K37" s="21">
        <f>'Таблица №4.3'!K15</f>
        <v>0</v>
      </c>
    </row>
    <row r="38" spans="1:11" ht="24.75" customHeight="1">
      <c r="A38" s="184"/>
      <c r="B38" s="184"/>
      <c r="C38" s="26">
        <v>42736</v>
      </c>
      <c r="D38" s="182">
        <v>43830</v>
      </c>
      <c r="E38" s="182"/>
      <c r="F38" s="31" t="s">
        <v>69</v>
      </c>
      <c r="G38" s="34">
        <f>SUM(G35:G37)</f>
        <v>3919.2999999999997</v>
      </c>
      <c r="H38" s="33">
        <f>SUM(H35:H37)</f>
        <v>0</v>
      </c>
      <c r="I38" s="33">
        <f>SUM(I35:I37)</f>
        <v>0</v>
      </c>
      <c r="J38" s="34">
        <f>J35+J36+J37</f>
        <v>3919.2999999999997</v>
      </c>
      <c r="K38" s="33">
        <f>K35+K36+K37</f>
        <v>0</v>
      </c>
    </row>
    <row r="39" spans="1:11" ht="21.75" customHeight="1">
      <c r="A39" s="184" t="s">
        <v>70</v>
      </c>
      <c r="B39" s="184" t="s">
        <v>27</v>
      </c>
      <c r="C39" s="19">
        <v>42736</v>
      </c>
      <c r="D39" s="181">
        <v>43100</v>
      </c>
      <c r="E39" s="181"/>
      <c r="F39" s="12">
        <v>2017</v>
      </c>
      <c r="G39" s="38">
        <f>H39+I39+J39+K39</f>
        <v>308.3</v>
      </c>
      <c r="H39" s="38">
        <f>'Таблица №4.3'!H17</f>
        <v>0</v>
      </c>
      <c r="I39" s="38">
        <f>'Таблица №4.3'!I17</f>
        <v>0</v>
      </c>
      <c r="J39" s="38">
        <f>'Таблица №4.3'!J17</f>
        <v>308.3</v>
      </c>
      <c r="K39" s="38">
        <f>'Таблица №4.3'!K17</f>
        <v>0</v>
      </c>
    </row>
    <row r="40" spans="1:11" ht="21" customHeight="1">
      <c r="A40" s="184"/>
      <c r="B40" s="184"/>
      <c r="C40" s="19">
        <v>43101</v>
      </c>
      <c r="D40" s="181">
        <v>43465</v>
      </c>
      <c r="E40" s="181"/>
      <c r="F40" s="12">
        <v>2018</v>
      </c>
      <c r="G40" s="38">
        <f>H40+I40+J40+K40</f>
        <v>735.9</v>
      </c>
      <c r="H40" s="38">
        <f>'Таблица №4.3'!H18</f>
        <v>0</v>
      </c>
      <c r="I40" s="38">
        <f>'Таблица №4.3'!I18</f>
        <v>0</v>
      </c>
      <c r="J40" s="38">
        <f>'Таблица №4.3'!J18</f>
        <v>735.9</v>
      </c>
      <c r="K40" s="38">
        <f>'Таблица №4.3'!K18</f>
        <v>0</v>
      </c>
    </row>
    <row r="41" spans="1:11" ht="19.5" customHeight="1">
      <c r="A41" s="184"/>
      <c r="B41" s="184"/>
      <c r="C41" s="19">
        <v>43466</v>
      </c>
      <c r="D41" s="181">
        <v>43830</v>
      </c>
      <c r="E41" s="181"/>
      <c r="F41" s="12">
        <v>2019</v>
      </c>
      <c r="G41" s="38">
        <f>H41+I41+J41+K41</f>
        <v>712.3</v>
      </c>
      <c r="H41" s="38">
        <f>'Таблица №4.3'!H19</f>
        <v>0</v>
      </c>
      <c r="I41" s="38">
        <f>'Таблица №4.3'!I19</f>
        <v>0</v>
      </c>
      <c r="J41" s="38">
        <f>'Таблица №4.3'!J19</f>
        <v>712.3</v>
      </c>
      <c r="K41" s="38">
        <f>'Таблица №4.3'!K19</f>
        <v>0</v>
      </c>
    </row>
    <row r="42" spans="1:11" ht="23.25" customHeight="1">
      <c r="A42" s="184"/>
      <c r="B42" s="184"/>
      <c r="C42" s="26">
        <v>42736</v>
      </c>
      <c r="D42" s="182">
        <v>43830</v>
      </c>
      <c r="E42" s="182"/>
      <c r="F42" s="39" t="s">
        <v>69</v>
      </c>
      <c r="G42" s="40">
        <f>SUM(G39:G41)</f>
        <v>1756.5</v>
      </c>
      <c r="H42" s="40">
        <f>SUM(H39:H41)</f>
        <v>0</v>
      </c>
      <c r="I42" s="40">
        <f>SUM(I39:I41)</f>
        <v>0</v>
      </c>
      <c r="J42" s="40">
        <f>SUM(J39:J41)</f>
        <v>1756.5</v>
      </c>
      <c r="K42" s="40">
        <f>SUM(K39:K41)</f>
        <v>0</v>
      </c>
    </row>
    <row r="43" spans="1:11" ht="24" customHeight="1">
      <c r="A43" s="176" t="s">
        <v>71</v>
      </c>
      <c r="B43" s="184" t="s">
        <v>27</v>
      </c>
      <c r="C43" s="19">
        <v>42736</v>
      </c>
      <c r="D43" s="181">
        <v>43100</v>
      </c>
      <c r="E43" s="181"/>
      <c r="F43" s="12">
        <v>2017</v>
      </c>
      <c r="G43" s="38">
        <f>H43+I43+J43+K43</f>
        <v>15775.07255</v>
      </c>
      <c r="H43" s="38">
        <f>'Таблица №4.3'!H21</f>
        <v>0</v>
      </c>
      <c r="I43" s="41">
        <f>'Таблица №4.3'!I21</f>
        <v>942</v>
      </c>
      <c r="J43" s="38">
        <f>'Таблица №4.3'!J21</f>
        <v>14833.07255</v>
      </c>
      <c r="K43" s="38">
        <f>'Таблица №4.3'!K21</f>
        <v>0</v>
      </c>
    </row>
    <row r="44" spans="1:11" ht="23.25" customHeight="1">
      <c r="A44" s="176"/>
      <c r="B44" s="184"/>
      <c r="C44" s="19">
        <v>43101</v>
      </c>
      <c r="D44" s="181">
        <v>43465</v>
      </c>
      <c r="E44" s="181"/>
      <c r="F44" s="12">
        <v>2018</v>
      </c>
      <c r="G44" s="38">
        <f>H44+I44+J44+K44</f>
        <v>15745.4</v>
      </c>
      <c r="H44" s="38">
        <f>'Таблица №4.3'!H22</f>
        <v>0</v>
      </c>
      <c r="I44" s="38">
        <f>'Таблица №4.3'!I22</f>
        <v>0</v>
      </c>
      <c r="J44" s="38">
        <f>'Таблица №4.3'!J22</f>
        <v>15745.4</v>
      </c>
      <c r="K44" s="38">
        <f>'Таблица №4.3'!K22</f>
        <v>0</v>
      </c>
    </row>
    <row r="45" spans="1:11" ht="21.75" customHeight="1">
      <c r="A45" s="176"/>
      <c r="B45" s="184"/>
      <c r="C45" s="19">
        <v>43466</v>
      </c>
      <c r="D45" s="181">
        <v>43830</v>
      </c>
      <c r="E45" s="181"/>
      <c r="F45" s="12">
        <v>2019</v>
      </c>
      <c r="G45" s="42">
        <f>H45+I45+J45+K45</f>
        <v>15314.8</v>
      </c>
      <c r="H45" s="38">
        <f>'Таблица №4.3'!H23</f>
        <v>0</v>
      </c>
      <c r="I45" s="38">
        <f>'Таблица №4.3'!I23</f>
        <v>0</v>
      </c>
      <c r="J45" s="38">
        <f>'Таблица №4.3'!J23</f>
        <v>15314.8</v>
      </c>
      <c r="K45" s="38">
        <f>'Таблица №4.3'!K23</f>
        <v>0</v>
      </c>
    </row>
    <row r="46" spans="1:11" ht="24.75" customHeight="1">
      <c r="A46" s="176"/>
      <c r="B46" s="184"/>
      <c r="C46" s="26">
        <v>42736</v>
      </c>
      <c r="D46" s="182">
        <v>43830</v>
      </c>
      <c r="E46" s="182"/>
      <c r="F46" s="43" t="s">
        <v>69</v>
      </c>
      <c r="G46" s="40">
        <f>SUM(G43:G45)</f>
        <v>46835.272549999994</v>
      </c>
      <c r="H46" s="40">
        <f>SUM(H43:H45)</f>
        <v>0</v>
      </c>
      <c r="I46" s="44">
        <f>SUM(I43:I45)</f>
        <v>942</v>
      </c>
      <c r="J46" s="40">
        <f>SUM(J43:J45)</f>
        <v>45893.272549999994</v>
      </c>
      <c r="K46" s="40">
        <f>SUM(K43:K45)</f>
        <v>0</v>
      </c>
    </row>
    <row r="47" spans="1:11" ht="25.5" customHeight="1">
      <c r="A47" s="184" t="s">
        <v>35</v>
      </c>
      <c r="B47" s="186" t="s">
        <v>39</v>
      </c>
      <c r="C47" s="19">
        <v>42736</v>
      </c>
      <c r="D47" s="181">
        <v>43100</v>
      </c>
      <c r="E47" s="181"/>
      <c r="F47" s="12">
        <v>2017</v>
      </c>
      <c r="G47" s="46">
        <f>H47+I47+J47+K47</f>
        <v>2100.63488</v>
      </c>
      <c r="H47" s="45">
        <v>0</v>
      </c>
      <c r="I47" s="47">
        <f>'Таблица №4.3'!I25</f>
        <v>1256.8393</v>
      </c>
      <c r="J47" s="45">
        <f>'Таблица №4.3'!J25</f>
        <v>843.79558</v>
      </c>
      <c r="K47" s="45">
        <v>0</v>
      </c>
    </row>
    <row r="48" spans="1:11" ht="23.25" customHeight="1">
      <c r="A48" s="184"/>
      <c r="B48" s="184"/>
      <c r="C48" s="19">
        <v>43101</v>
      </c>
      <c r="D48" s="181">
        <v>43465</v>
      </c>
      <c r="E48" s="181"/>
      <c r="F48" s="12">
        <v>2018</v>
      </c>
      <c r="G48" s="45">
        <f>H48+I48+J48+K48</f>
        <v>0</v>
      </c>
      <c r="H48" s="45">
        <v>0</v>
      </c>
      <c r="I48" s="45">
        <v>0</v>
      </c>
      <c r="J48" s="45">
        <v>0</v>
      </c>
      <c r="K48" s="45">
        <v>0</v>
      </c>
    </row>
    <row r="49" spans="1:11" ht="24" customHeight="1">
      <c r="A49" s="184"/>
      <c r="B49" s="184"/>
      <c r="C49" s="19">
        <v>43466</v>
      </c>
      <c r="D49" s="181">
        <v>43830</v>
      </c>
      <c r="E49" s="181"/>
      <c r="F49" s="12">
        <v>2019</v>
      </c>
      <c r="G49" s="45">
        <f>H49+I49+J49+K49</f>
        <v>0</v>
      </c>
      <c r="H49" s="45">
        <v>0</v>
      </c>
      <c r="I49" s="45">
        <v>0</v>
      </c>
      <c r="J49" s="45">
        <v>0</v>
      </c>
      <c r="K49" s="45">
        <v>0</v>
      </c>
    </row>
    <row r="50" spans="1:11" ht="24.75" customHeight="1">
      <c r="A50" s="184"/>
      <c r="B50" s="184"/>
      <c r="C50" s="26">
        <v>42736</v>
      </c>
      <c r="D50" s="182">
        <v>43830</v>
      </c>
      <c r="E50" s="182"/>
      <c r="F50" s="43" t="s">
        <v>69</v>
      </c>
      <c r="G50" s="48">
        <f>SUM(G47:G49)</f>
        <v>2100.63488</v>
      </c>
      <c r="H50" s="48">
        <f>SUM(H47:H49)</f>
        <v>0</v>
      </c>
      <c r="I50" s="48">
        <f>SUM(I47:I49)</f>
        <v>1256.8393</v>
      </c>
      <c r="J50" s="48">
        <f>SUM(J47:J49)</f>
        <v>843.79558</v>
      </c>
      <c r="K50" s="48">
        <f>SUM(K47:K49)</f>
        <v>0</v>
      </c>
    </row>
    <row r="51" spans="1:11" ht="27" customHeight="1">
      <c r="A51" s="187" t="s">
        <v>38</v>
      </c>
      <c r="B51" s="184" t="s">
        <v>39</v>
      </c>
      <c r="C51" s="19">
        <v>42736</v>
      </c>
      <c r="D51" s="181">
        <v>43100</v>
      </c>
      <c r="E51" s="181"/>
      <c r="F51" s="12">
        <v>2017</v>
      </c>
      <c r="G51" s="45">
        <f>H51+I51+J51+K51</f>
        <v>880.857</v>
      </c>
      <c r="H51" s="45">
        <v>0</v>
      </c>
      <c r="I51" s="45">
        <v>0</v>
      </c>
      <c r="J51" s="45">
        <v>0</v>
      </c>
      <c r="K51" s="45">
        <f>'Таблица №4.3'!K29</f>
        <v>880.857</v>
      </c>
    </row>
    <row r="52" spans="1:11" ht="32.25" customHeight="1">
      <c r="A52" s="187"/>
      <c r="B52" s="184"/>
      <c r="C52" s="19">
        <v>43101</v>
      </c>
      <c r="D52" s="181">
        <v>43465</v>
      </c>
      <c r="E52" s="181"/>
      <c r="F52" s="12">
        <v>2018</v>
      </c>
      <c r="G52" s="45">
        <f>H52+I52+J52+K52</f>
        <v>1357</v>
      </c>
      <c r="H52" s="45">
        <v>0</v>
      </c>
      <c r="I52" s="45">
        <v>0</v>
      </c>
      <c r="J52" s="45">
        <v>0</v>
      </c>
      <c r="K52" s="45">
        <f>'Таблица №4.3'!K30</f>
        <v>1357</v>
      </c>
    </row>
    <row r="53" spans="1:11" ht="27.75" customHeight="1">
      <c r="A53" s="187"/>
      <c r="B53" s="184"/>
      <c r="C53" s="19">
        <v>43466</v>
      </c>
      <c r="D53" s="181">
        <v>43830</v>
      </c>
      <c r="E53" s="181"/>
      <c r="F53" s="12">
        <v>2019</v>
      </c>
      <c r="G53" s="45">
        <f>H53+I53+J53+K53</f>
        <v>1357</v>
      </c>
      <c r="H53" s="45">
        <v>0</v>
      </c>
      <c r="I53" s="45">
        <v>0</v>
      </c>
      <c r="J53" s="45">
        <v>0</v>
      </c>
      <c r="K53" s="45">
        <f>'Таблица №4.3'!K31</f>
        <v>1357</v>
      </c>
    </row>
    <row r="54" spans="1:11" ht="33" customHeight="1">
      <c r="A54" s="187"/>
      <c r="B54" s="184"/>
      <c r="C54" s="26">
        <v>42736</v>
      </c>
      <c r="D54" s="182">
        <v>43830</v>
      </c>
      <c r="E54" s="182"/>
      <c r="F54" s="48" t="s">
        <v>69</v>
      </c>
      <c r="G54" s="48">
        <f>SUM(G51:G53)</f>
        <v>3594.857</v>
      </c>
      <c r="H54" s="48">
        <f>SUM(H51:H53)</f>
        <v>0</v>
      </c>
      <c r="I54" s="48">
        <f>SUM(I51:I53)</f>
        <v>0</v>
      </c>
      <c r="J54" s="48">
        <f>SUM(J51:J53)</f>
        <v>0</v>
      </c>
      <c r="K54" s="48">
        <f>SUM(K51:K53)</f>
        <v>3594.857</v>
      </c>
    </row>
  </sheetData>
  <sheetProtection selectLockedCells="1" selectUnlockedCells="1"/>
  <mergeCells count="87">
    <mergeCell ref="A51:A54"/>
    <mergeCell ref="B51:B54"/>
    <mergeCell ref="D51:E51"/>
    <mergeCell ref="D52:E52"/>
    <mergeCell ref="D53:E53"/>
    <mergeCell ref="D54:E54"/>
    <mergeCell ref="A47:A50"/>
    <mergeCell ref="B47:B50"/>
    <mergeCell ref="D47:E47"/>
    <mergeCell ref="D48:E48"/>
    <mergeCell ref="D49:E49"/>
    <mergeCell ref="D50:E50"/>
    <mergeCell ref="A43:A46"/>
    <mergeCell ref="B43:B46"/>
    <mergeCell ref="D43:E43"/>
    <mergeCell ref="D44:E44"/>
    <mergeCell ref="D45:E45"/>
    <mergeCell ref="D46:E46"/>
    <mergeCell ref="A39:A42"/>
    <mergeCell ref="B39:B42"/>
    <mergeCell ref="D39:E39"/>
    <mergeCell ref="D40:E40"/>
    <mergeCell ref="D41:E41"/>
    <mergeCell ref="D42:E42"/>
    <mergeCell ref="D34:E34"/>
    <mergeCell ref="A35:A38"/>
    <mergeCell ref="B35:B38"/>
    <mergeCell ref="D35:E35"/>
    <mergeCell ref="D36:E36"/>
    <mergeCell ref="D37:E37"/>
    <mergeCell ref="D38:E38"/>
    <mergeCell ref="D30:E30"/>
    <mergeCell ref="A31:A33"/>
    <mergeCell ref="B31:B33"/>
    <mergeCell ref="D31:E31"/>
    <mergeCell ref="D32:E32"/>
    <mergeCell ref="D33:E33"/>
    <mergeCell ref="D26:E26"/>
    <mergeCell ref="A27:A29"/>
    <mergeCell ref="B27:B29"/>
    <mergeCell ref="D27:E27"/>
    <mergeCell ref="D28:E28"/>
    <mergeCell ref="D29:E29"/>
    <mergeCell ref="D22:E22"/>
    <mergeCell ref="A23:A25"/>
    <mergeCell ref="B23:B25"/>
    <mergeCell ref="D23:E23"/>
    <mergeCell ref="D24:E24"/>
    <mergeCell ref="D25:E25"/>
    <mergeCell ref="D18:E18"/>
    <mergeCell ref="A19:A21"/>
    <mergeCell ref="B19:B21"/>
    <mergeCell ref="D19:E19"/>
    <mergeCell ref="D20:E20"/>
    <mergeCell ref="D21:E21"/>
    <mergeCell ref="D14:E14"/>
    <mergeCell ref="A15:A17"/>
    <mergeCell ref="B15:B17"/>
    <mergeCell ref="D15:E15"/>
    <mergeCell ref="D16:E16"/>
    <mergeCell ref="D17:E17"/>
    <mergeCell ref="D10:E10"/>
    <mergeCell ref="A11:A13"/>
    <mergeCell ref="B11:B13"/>
    <mergeCell ref="D11:E11"/>
    <mergeCell ref="D12:E12"/>
    <mergeCell ref="D13:E13"/>
    <mergeCell ref="H4:H5"/>
    <mergeCell ref="I4:I5"/>
    <mergeCell ref="J4:J5"/>
    <mergeCell ref="K4:K5"/>
    <mergeCell ref="D6:E6"/>
    <mergeCell ref="A7:A9"/>
    <mergeCell ref="B7:B9"/>
    <mergeCell ref="D7:E7"/>
    <mergeCell ref="D8:E8"/>
    <mergeCell ref="D9:E9"/>
    <mergeCell ref="A1:K1"/>
    <mergeCell ref="A2:K2"/>
    <mergeCell ref="A3:A5"/>
    <mergeCell ref="B3:B5"/>
    <mergeCell ref="C3:E3"/>
    <mergeCell ref="F3:F5"/>
    <mergeCell ref="G3:K3"/>
    <mergeCell ref="C4:C5"/>
    <mergeCell ref="D4:E5"/>
    <mergeCell ref="G4:G5"/>
  </mergeCells>
  <printOptions horizontalCentered="1"/>
  <pageMargins left="0.39375" right="0.39375" top="0.39375" bottom="0.39375" header="0.5118055555555555" footer="0.5118055555555555"/>
  <pageSetup fitToHeight="4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A19"/>
  <sheetViews>
    <sheetView zoomScale="110" zoomScaleNormal="110" zoomScaleSheetLayoutView="70" zoomScalePageLayoutView="0" workbookViewId="0" topLeftCell="A1">
      <selection activeCell="A6" sqref="A6:S6"/>
    </sheetView>
  </sheetViews>
  <sheetFormatPr defaultColWidth="8.7109375" defaultRowHeight="12.75"/>
  <cols>
    <col min="1" max="1" width="4.57421875" style="49" customWidth="1"/>
    <col min="2" max="2" width="15.421875" style="49" customWidth="1"/>
    <col min="3" max="3" width="9.28125" style="49" customWidth="1"/>
    <col min="4" max="4" width="12.28125" style="49" customWidth="1"/>
    <col min="5" max="5" width="14.140625" style="49" customWidth="1"/>
    <col min="6" max="6" width="9.57421875" style="49" customWidth="1"/>
    <col min="7" max="7" width="10.57421875" style="49" customWidth="1"/>
    <col min="8" max="8" width="10.8515625" style="49" customWidth="1"/>
    <col min="9" max="9" width="11.421875" style="49" customWidth="1"/>
    <col min="10" max="10" width="0" style="49" hidden="1" customWidth="1"/>
    <col min="11" max="11" width="13.57421875" style="49" customWidth="1"/>
    <col min="12" max="12" width="11.57421875" style="49" customWidth="1"/>
    <col min="13" max="13" width="11.28125" style="49" customWidth="1"/>
    <col min="14" max="14" width="11.00390625" style="49" customWidth="1"/>
    <col min="15" max="15" width="11.8515625" style="49" customWidth="1"/>
    <col min="16" max="16" width="13.421875" style="49" customWidth="1"/>
    <col min="17" max="17" width="10.7109375" style="49" customWidth="1"/>
    <col min="18" max="18" width="0" style="49" hidden="1" customWidth="1"/>
    <col min="19" max="19" width="8.140625" style="49" customWidth="1"/>
    <col min="20" max="22" width="0" style="49" hidden="1" customWidth="1"/>
    <col min="23" max="23" width="1.421875" style="49" customWidth="1"/>
    <col min="24" max="24" width="0" style="49" hidden="1" customWidth="1"/>
    <col min="25" max="16384" width="8.7109375" style="49" customWidth="1"/>
  </cols>
  <sheetData>
    <row r="1" spans="1:19" ht="15">
      <c r="A1" s="188" t="s">
        <v>72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ht="79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89" t="s">
        <v>1</v>
      </c>
      <c r="Q2" s="189"/>
      <c r="R2" s="189"/>
      <c r="S2" s="189"/>
    </row>
    <row r="3" spans="1:19" ht="47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189"/>
      <c r="Q3" s="189"/>
      <c r="R3" s="189"/>
      <c r="S3" s="189"/>
    </row>
    <row r="4" spans="1:19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88"/>
      <c r="Q4" s="188"/>
      <c r="R4" s="188"/>
      <c r="S4" s="188"/>
    </row>
    <row r="5" spans="1:19" ht="15">
      <c r="A5" s="190" t="s">
        <v>73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</row>
    <row r="6" spans="1:27" ht="34.5" customHeight="1">
      <c r="A6" s="191" t="s">
        <v>74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U6" s="51"/>
      <c r="V6" s="51"/>
      <c r="W6" s="51"/>
      <c r="X6" s="51"/>
      <c r="Y6" s="51"/>
      <c r="Z6" s="51"/>
      <c r="AA6" s="51"/>
    </row>
    <row r="7" spans="1:27" ht="15" customHeight="1">
      <c r="A7" s="192" t="s">
        <v>75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U7" s="51"/>
      <c r="V7" s="51"/>
      <c r="W7" s="51"/>
      <c r="X7" s="51"/>
      <c r="Y7" s="51"/>
      <c r="Z7" s="51"/>
      <c r="AA7" s="51"/>
    </row>
    <row r="8" spans="1:27" ht="15" customHeight="1">
      <c r="A8" s="193" t="s">
        <v>76</v>
      </c>
      <c r="B8" s="193" t="s">
        <v>77</v>
      </c>
      <c r="C8" s="193" t="s">
        <v>78</v>
      </c>
      <c r="D8" s="193"/>
      <c r="E8" s="193"/>
      <c r="F8" s="193"/>
      <c r="G8" s="193"/>
      <c r="H8" s="194" t="s">
        <v>79</v>
      </c>
      <c r="I8" s="194"/>
      <c r="J8" s="194"/>
      <c r="K8" s="194"/>
      <c r="L8" s="194"/>
      <c r="M8" s="194"/>
      <c r="N8" s="193" t="s">
        <v>80</v>
      </c>
      <c r="O8" s="193"/>
      <c r="P8" s="193"/>
      <c r="Q8" s="193"/>
      <c r="R8" s="193"/>
      <c r="S8" s="193"/>
      <c r="T8" s="53"/>
      <c r="U8" s="52"/>
      <c r="V8" s="52"/>
      <c r="W8" s="52"/>
      <c r="X8" s="52"/>
      <c r="Y8" s="52"/>
      <c r="Z8" s="52"/>
      <c r="AA8" s="51"/>
    </row>
    <row r="9" spans="1:27" ht="42" customHeight="1">
      <c r="A9" s="193"/>
      <c r="B9" s="193"/>
      <c r="C9" s="193" t="s">
        <v>81</v>
      </c>
      <c r="D9" s="193"/>
      <c r="E9" s="193"/>
      <c r="F9" s="193"/>
      <c r="G9" s="193"/>
      <c r="H9" s="194" t="s">
        <v>82</v>
      </c>
      <c r="I9" s="194"/>
      <c r="J9" s="194"/>
      <c r="K9" s="194"/>
      <c r="L9" s="194"/>
      <c r="M9" s="194"/>
      <c r="N9" s="193" t="s">
        <v>83</v>
      </c>
      <c r="O9" s="193"/>
      <c r="P9" s="193"/>
      <c r="Q9" s="193"/>
      <c r="R9" s="193"/>
      <c r="S9" s="193"/>
      <c r="T9" s="53"/>
      <c r="U9" s="52"/>
      <c r="V9" s="52"/>
      <c r="W9" s="52"/>
      <c r="X9" s="52"/>
      <c r="Y9" s="52"/>
      <c r="Z9" s="52"/>
      <c r="AA9" s="51"/>
    </row>
    <row r="10" spans="1:27" ht="15" customHeight="1">
      <c r="A10" s="193"/>
      <c r="B10" s="193"/>
      <c r="C10" s="193" t="s">
        <v>84</v>
      </c>
      <c r="D10" s="193"/>
      <c r="E10" s="193"/>
      <c r="F10" s="193"/>
      <c r="G10" s="193"/>
      <c r="H10" s="194" t="s">
        <v>84</v>
      </c>
      <c r="I10" s="194"/>
      <c r="J10" s="194"/>
      <c r="K10" s="194"/>
      <c r="L10" s="194"/>
      <c r="M10" s="194"/>
      <c r="N10" s="193" t="s">
        <v>84</v>
      </c>
      <c r="O10" s="193"/>
      <c r="P10" s="193"/>
      <c r="Q10" s="193"/>
      <c r="R10" s="193"/>
      <c r="S10" s="193"/>
      <c r="T10" s="53"/>
      <c r="U10" s="52"/>
      <c r="V10" s="52"/>
      <c r="W10" s="52"/>
      <c r="X10" s="52"/>
      <c r="Y10" s="52"/>
      <c r="Z10" s="52"/>
      <c r="AA10" s="51"/>
    </row>
    <row r="11" spans="1:27" ht="22.5" customHeight="1">
      <c r="A11" s="193"/>
      <c r="B11" s="193"/>
      <c r="C11" s="193" t="s">
        <v>85</v>
      </c>
      <c r="D11" s="193" t="s">
        <v>86</v>
      </c>
      <c r="E11" s="193" t="s">
        <v>87</v>
      </c>
      <c r="F11" s="193" t="s">
        <v>88</v>
      </c>
      <c r="G11" s="195" t="s">
        <v>89</v>
      </c>
      <c r="H11" s="193" t="s">
        <v>85</v>
      </c>
      <c r="I11" s="193" t="s">
        <v>90</v>
      </c>
      <c r="J11" s="193"/>
      <c r="K11" s="193" t="s">
        <v>87</v>
      </c>
      <c r="L11" s="193" t="s">
        <v>91</v>
      </c>
      <c r="M11" s="194" t="s">
        <v>89</v>
      </c>
      <c r="N11" s="193" t="s">
        <v>92</v>
      </c>
      <c r="O11" s="193" t="s">
        <v>86</v>
      </c>
      <c r="P11" s="193" t="s">
        <v>87</v>
      </c>
      <c r="Q11" s="193" t="s">
        <v>88</v>
      </c>
      <c r="R11" s="193"/>
      <c r="S11" s="193" t="s">
        <v>89</v>
      </c>
      <c r="T11" s="52"/>
      <c r="U11" s="55"/>
      <c r="V11" s="55"/>
      <c r="W11" s="55"/>
      <c r="X11" s="55"/>
      <c r="Y11" s="55"/>
      <c r="Z11" s="55"/>
      <c r="AA11" s="51"/>
    </row>
    <row r="12" spans="1:27" ht="52.5" customHeight="1">
      <c r="A12" s="193"/>
      <c r="B12" s="193"/>
      <c r="C12" s="193"/>
      <c r="D12" s="193"/>
      <c r="E12" s="193"/>
      <c r="F12" s="193"/>
      <c r="G12" s="195"/>
      <c r="H12" s="193"/>
      <c r="I12" s="193"/>
      <c r="J12" s="193"/>
      <c r="K12" s="193"/>
      <c r="L12" s="193"/>
      <c r="M12" s="194"/>
      <c r="N12" s="193"/>
      <c r="O12" s="193"/>
      <c r="P12" s="193"/>
      <c r="Q12" s="193"/>
      <c r="R12" s="193"/>
      <c r="S12" s="193"/>
      <c r="T12" s="52"/>
      <c r="U12" s="55"/>
      <c r="V12" s="55"/>
      <c r="W12" s="55"/>
      <c r="X12" s="55"/>
      <c r="Y12" s="55"/>
      <c r="Z12" s="55"/>
      <c r="AA12" s="51"/>
    </row>
    <row r="13" spans="1:26" ht="84.75" customHeight="1">
      <c r="A13" s="56">
        <v>1</v>
      </c>
      <c r="B13" s="57" t="s">
        <v>93</v>
      </c>
      <c r="C13" s="56">
        <v>0</v>
      </c>
      <c r="D13" s="58">
        <f>'Таблица №2'!I7</f>
        <v>2628.5393</v>
      </c>
      <c r="E13" s="59">
        <f>'Таблица №2'!J15+'Таблица №2'!J27</f>
        <v>625.1</v>
      </c>
      <c r="F13" s="60">
        <v>0</v>
      </c>
      <c r="G13" s="60">
        <v>0</v>
      </c>
      <c r="H13" s="56">
        <v>0</v>
      </c>
      <c r="I13" s="196">
        <f>'Таблица №2'!I8</f>
        <v>608.6</v>
      </c>
      <c r="J13" s="196"/>
      <c r="K13" s="61">
        <f>'Таблица №4.1'!I15+'Таблица №4.2'!I14</f>
        <v>969.9</v>
      </c>
      <c r="L13" s="56">
        <v>0</v>
      </c>
      <c r="M13" s="62">
        <v>0</v>
      </c>
      <c r="N13" s="63">
        <v>0</v>
      </c>
      <c r="O13" s="61">
        <f>'Таблица №2'!I9</f>
        <v>336.3</v>
      </c>
      <c r="P13" s="61">
        <f>'Таблица №4.1'!I16+'Таблица №4.2'!I15</f>
        <v>938.8</v>
      </c>
      <c r="Q13" s="197">
        <v>0</v>
      </c>
      <c r="R13" s="197"/>
      <c r="S13" s="56">
        <v>0</v>
      </c>
      <c r="T13" s="56"/>
      <c r="U13" s="64"/>
      <c r="V13" s="65"/>
      <c r="W13" s="198"/>
      <c r="X13" s="198"/>
      <c r="Y13" s="198"/>
      <c r="Z13" s="198"/>
    </row>
    <row r="14" spans="1:26" ht="53.25" customHeight="1">
      <c r="A14" s="56">
        <v>2</v>
      </c>
      <c r="B14" s="57" t="s">
        <v>94</v>
      </c>
      <c r="C14" s="56">
        <v>0</v>
      </c>
      <c r="D14" s="60">
        <v>0</v>
      </c>
      <c r="E14" s="66">
        <f>'Таблица №2'!J31</f>
        <v>17236.868130000003</v>
      </c>
      <c r="F14" s="61">
        <f>'Таблица №2'!K51</f>
        <v>880.857</v>
      </c>
      <c r="G14" s="60">
        <v>0</v>
      </c>
      <c r="H14" s="56">
        <v>0</v>
      </c>
      <c r="I14" s="56">
        <v>0</v>
      </c>
      <c r="J14" s="56"/>
      <c r="K14" s="61">
        <f>'Таблица №2'!J32</f>
        <v>17831.8</v>
      </c>
      <c r="L14" s="61">
        <f>'Таблица №2'!K8</f>
        <v>1357</v>
      </c>
      <c r="M14" s="62">
        <v>0</v>
      </c>
      <c r="N14" s="63">
        <v>0</v>
      </c>
      <c r="O14" s="56">
        <v>0</v>
      </c>
      <c r="P14" s="61">
        <f>'Таблица №2'!J33</f>
        <v>17344.2</v>
      </c>
      <c r="Q14" s="61">
        <f>'Таблица №2'!K9</f>
        <v>1357</v>
      </c>
      <c r="R14" s="56"/>
      <c r="S14" s="56">
        <v>0</v>
      </c>
      <c r="T14" s="56"/>
      <c r="U14" s="64"/>
      <c r="V14" s="65"/>
      <c r="W14" s="65"/>
      <c r="X14" s="65"/>
      <c r="Y14" s="65"/>
      <c r="Z14" s="65"/>
    </row>
    <row r="15" spans="1:26" ht="133.5" customHeight="1">
      <c r="A15" s="56">
        <v>3</v>
      </c>
      <c r="B15" s="57" t="s">
        <v>95</v>
      </c>
      <c r="C15" s="56">
        <v>0</v>
      </c>
      <c r="D15" s="60">
        <v>0</v>
      </c>
      <c r="E15" s="66">
        <f>'Таблица №2'!J19</f>
        <v>1249.24644</v>
      </c>
      <c r="F15" s="56">
        <v>0</v>
      </c>
      <c r="G15" s="56">
        <v>0</v>
      </c>
      <c r="H15" s="56">
        <v>0</v>
      </c>
      <c r="I15" s="197">
        <v>0</v>
      </c>
      <c r="J15" s="197"/>
      <c r="K15" s="61">
        <f>'Таблица №4.1'!F19</f>
        <v>1265.1</v>
      </c>
      <c r="L15" s="56">
        <v>0</v>
      </c>
      <c r="M15" s="62">
        <v>0</v>
      </c>
      <c r="N15" s="63">
        <v>0</v>
      </c>
      <c r="O15" s="56">
        <v>0</v>
      </c>
      <c r="P15" s="61">
        <f>'Таблица №4.1'!F20</f>
        <v>1265.1</v>
      </c>
      <c r="Q15" s="197">
        <v>0</v>
      </c>
      <c r="R15" s="197"/>
      <c r="S15" s="56">
        <v>0</v>
      </c>
      <c r="T15" s="56"/>
      <c r="U15" s="64"/>
      <c r="V15" s="65"/>
      <c r="W15" s="65"/>
      <c r="X15" s="65"/>
      <c r="Y15" s="65"/>
      <c r="Z15" s="65"/>
    </row>
    <row r="16" spans="1:26" ht="15">
      <c r="A16" s="67"/>
      <c r="B16" s="68" t="s">
        <v>57</v>
      </c>
      <c r="C16" s="68">
        <f aca="true" t="shared" si="0" ref="C16:I16">SUM(C13:C15)</f>
        <v>0</v>
      </c>
      <c r="D16" s="68">
        <f t="shared" si="0"/>
        <v>2628.5393</v>
      </c>
      <c r="E16" s="69">
        <f t="shared" si="0"/>
        <v>19111.21457</v>
      </c>
      <c r="F16" s="68">
        <f t="shared" si="0"/>
        <v>880.857</v>
      </c>
      <c r="G16" s="68">
        <f t="shared" si="0"/>
        <v>0</v>
      </c>
      <c r="H16" s="68">
        <f t="shared" si="0"/>
        <v>0</v>
      </c>
      <c r="I16" s="70">
        <f t="shared" si="0"/>
        <v>608.6</v>
      </c>
      <c r="J16" s="68"/>
      <c r="K16" s="70">
        <f aca="true" t="shared" si="1" ref="K16:Q16">SUM(K13:K15)</f>
        <v>20066.8</v>
      </c>
      <c r="L16" s="70">
        <f t="shared" si="1"/>
        <v>1357</v>
      </c>
      <c r="M16" s="71">
        <f t="shared" si="1"/>
        <v>0</v>
      </c>
      <c r="N16" s="68">
        <f t="shared" si="1"/>
        <v>0</v>
      </c>
      <c r="O16" s="70">
        <f t="shared" si="1"/>
        <v>336.3</v>
      </c>
      <c r="P16" s="70">
        <f t="shared" si="1"/>
        <v>19548.1</v>
      </c>
      <c r="Q16" s="70">
        <f t="shared" si="1"/>
        <v>1357</v>
      </c>
      <c r="R16" s="68"/>
      <c r="S16" s="68">
        <f>SUM(S13:S15)</f>
        <v>0</v>
      </c>
      <c r="T16" s="67"/>
      <c r="U16" s="72"/>
      <c r="V16" s="73"/>
      <c r="W16" s="199"/>
      <c r="X16" s="199"/>
      <c r="Y16" s="199"/>
      <c r="Z16" s="199"/>
    </row>
    <row r="17" spans="1:27" ht="12.75" customHeight="1">
      <c r="A17" s="51"/>
      <c r="B17" s="192">
        <v>22620.61087</v>
      </c>
      <c r="C17" s="192"/>
      <c r="D17" s="192"/>
      <c r="E17" s="192"/>
      <c r="F17" s="192"/>
      <c r="G17" s="192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74"/>
      <c r="Z17" s="74"/>
      <c r="AA17" s="74"/>
    </row>
    <row r="18" spans="1:23" ht="16.5" customHeight="1">
      <c r="A18" s="51"/>
      <c r="B18" s="199" t="s">
        <v>96</v>
      </c>
      <c r="C18" s="199"/>
      <c r="D18" s="199"/>
      <c r="E18" s="199"/>
      <c r="F18" s="199"/>
      <c r="G18" s="199"/>
      <c r="H18" s="199"/>
      <c r="I18" s="73"/>
      <c r="J18" s="199"/>
      <c r="K18" s="199"/>
      <c r="L18" s="199"/>
      <c r="M18" s="73"/>
      <c r="N18" s="199"/>
      <c r="O18" s="199"/>
      <c r="P18" s="199"/>
      <c r="Q18" s="199"/>
      <c r="R18" s="199"/>
      <c r="S18" s="199"/>
      <c r="T18" s="199"/>
      <c r="U18" s="74"/>
      <c r="V18" s="74"/>
      <c r="W18" s="74"/>
    </row>
    <row r="19" spans="1:23" ht="15.75" customHeight="1">
      <c r="A19" s="51"/>
      <c r="B19" s="199"/>
      <c r="C19" s="199"/>
      <c r="D19" s="199"/>
      <c r="E19" s="192" t="s">
        <v>97</v>
      </c>
      <c r="F19" s="192"/>
      <c r="G19" s="192"/>
      <c r="H19" s="192"/>
      <c r="I19" s="73"/>
      <c r="J19" s="192" t="s">
        <v>98</v>
      </c>
      <c r="K19" s="192"/>
      <c r="L19" s="192"/>
      <c r="M19" s="73"/>
      <c r="N19" s="192" t="s">
        <v>99</v>
      </c>
      <c r="O19" s="192"/>
      <c r="P19" s="192"/>
      <c r="Q19" s="192"/>
      <c r="R19" s="192"/>
      <c r="S19" s="192"/>
      <c r="T19" s="192"/>
      <c r="U19" s="74"/>
      <c r="V19" s="74"/>
      <c r="W19" s="74"/>
    </row>
  </sheetData>
  <sheetProtection selectLockedCells="1" selectUnlockedCells="1"/>
  <mergeCells count="50">
    <mergeCell ref="B19:D19"/>
    <mergeCell ref="E19:H19"/>
    <mergeCell ref="J19:L19"/>
    <mergeCell ref="N19:T19"/>
    <mergeCell ref="W16:Z16"/>
    <mergeCell ref="B17:G17"/>
    <mergeCell ref="H17:X17"/>
    <mergeCell ref="B18:D18"/>
    <mergeCell ref="E18:H18"/>
    <mergeCell ref="J18:L18"/>
    <mergeCell ref="N18:P18"/>
    <mergeCell ref="Q18:T18"/>
    <mergeCell ref="S11:S12"/>
    <mergeCell ref="I13:J13"/>
    <mergeCell ref="Q13:R13"/>
    <mergeCell ref="W13:Z13"/>
    <mergeCell ref="I15:J15"/>
    <mergeCell ref="Q15:R15"/>
    <mergeCell ref="L11:L12"/>
    <mergeCell ref="M11:M12"/>
    <mergeCell ref="N11:N12"/>
    <mergeCell ref="O11:O12"/>
    <mergeCell ref="P11:P12"/>
    <mergeCell ref="Q11:R12"/>
    <mergeCell ref="H10:M10"/>
    <mergeCell ref="N10:S10"/>
    <mergeCell ref="C11:C12"/>
    <mergeCell ref="D11:D12"/>
    <mergeCell ref="E11:E12"/>
    <mergeCell ref="F11:F12"/>
    <mergeCell ref="G11:G12"/>
    <mergeCell ref="H11:H12"/>
    <mergeCell ref="I11:J12"/>
    <mergeCell ref="K11:K12"/>
    <mergeCell ref="A7:S7"/>
    <mergeCell ref="A8:A12"/>
    <mergeCell ref="B8:B12"/>
    <mergeCell ref="C8:G8"/>
    <mergeCell ref="H8:M8"/>
    <mergeCell ref="N8:S8"/>
    <mergeCell ref="C9:G9"/>
    <mergeCell ref="H9:M9"/>
    <mergeCell ref="N9:S9"/>
    <mergeCell ref="C10:G10"/>
    <mergeCell ref="A1:S1"/>
    <mergeCell ref="P2:S2"/>
    <mergeCell ref="P3:S3"/>
    <mergeCell ref="P4:S4"/>
    <mergeCell ref="A5:S5"/>
    <mergeCell ref="A6:S6"/>
  </mergeCells>
  <printOptions/>
  <pageMargins left="0.7083333333333334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34"/>
  <sheetViews>
    <sheetView zoomScale="110" zoomScaleNormal="110" zoomScaleSheetLayoutView="120" zoomScalePageLayoutView="0" workbookViewId="0" topLeftCell="A1">
      <selection activeCell="G3" sqref="G3:I4"/>
    </sheetView>
  </sheetViews>
  <sheetFormatPr defaultColWidth="8.7109375" defaultRowHeight="12.75"/>
  <cols>
    <col min="1" max="1" width="3.8515625" style="49" customWidth="1"/>
    <col min="2" max="2" width="4.00390625" style="49" customWidth="1"/>
    <col min="3" max="3" width="17.421875" style="49" customWidth="1"/>
    <col min="4" max="4" width="51.00390625" style="49" customWidth="1"/>
    <col min="5" max="5" width="11.140625" style="49" customWidth="1"/>
    <col min="6" max="6" width="14.57421875" style="49" customWidth="1"/>
    <col min="7" max="7" width="12.8515625" style="49" customWidth="1"/>
    <col min="8" max="8" width="12.421875" style="49" customWidth="1"/>
    <col min="9" max="9" width="12.8515625" style="49" customWidth="1"/>
    <col min="10" max="16384" width="8.7109375" style="49" customWidth="1"/>
  </cols>
  <sheetData>
    <row r="1" spans="1:9" ht="15">
      <c r="A1" s="188" t="s">
        <v>100</v>
      </c>
      <c r="B1" s="188"/>
      <c r="C1" s="188"/>
      <c r="D1" s="188"/>
      <c r="E1" s="188"/>
      <c r="F1" s="188"/>
      <c r="G1" s="188"/>
      <c r="H1" s="188"/>
      <c r="I1" s="188"/>
    </row>
    <row r="2" spans="1:9" ht="42" customHeight="1">
      <c r="A2" s="50"/>
      <c r="B2" s="50"/>
      <c r="C2" s="50"/>
      <c r="D2" s="50"/>
      <c r="E2" s="50"/>
      <c r="F2" s="50"/>
      <c r="G2" s="200" t="s">
        <v>1</v>
      </c>
      <c r="H2" s="200"/>
      <c r="I2" s="200"/>
    </row>
    <row r="3" spans="1:9" ht="29.25" customHeight="1">
      <c r="A3" s="50"/>
      <c r="B3" s="50"/>
      <c r="C3" s="50"/>
      <c r="D3" s="50"/>
      <c r="E3" s="50"/>
      <c r="F3" s="50"/>
      <c r="G3" s="200"/>
      <c r="H3" s="200"/>
      <c r="I3" s="200"/>
    </row>
    <row r="4" spans="1:9" ht="15.75" customHeight="1">
      <c r="A4" s="50"/>
      <c r="B4" s="50"/>
      <c r="C4" s="50"/>
      <c r="D4" s="50"/>
      <c r="E4" s="50"/>
      <c r="F4" s="50"/>
      <c r="G4" s="188"/>
      <c r="H4" s="188"/>
      <c r="I4" s="188"/>
    </row>
    <row r="5" spans="1:9" ht="15" customHeight="1">
      <c r="A5" s="190" t="s">
        <v>101</v>
      </c>
      <c r="B5" s="190"/>
      <c r="C5" s="190"/>
      <c r="D5" s="190"/>
      <c r="E5" s="190"/>
      <c r="F5" s="190"/>
      <c r="G5" s="190"/>
      <c r="H5" s="190"/>
      <c r="I5" s="190"/>
    </row>
    <row r="6" spans="2:9" ht="16.5" customHeight="1">
      <c r="B6" s="193" t="s">
        <v>102</v>
      </c>
      <c r="C6" s="193" t="s">
        <v>103</v>
      </c>
      <c r="D6" s="193"/>
      <c r="E6" s="193" t="s">
        <v>104</v>
      </c>
      <c r="F6" s="193" t="s">
        <v>105</v>
      </c>
      <c r="G6" s="193"/>
      <c r="H6" s="193"/>
      <c r="I6" s="193"/>
    </row>
    <row r="7" spans="2:9" ht="41.25" customHeight="1">
      <c r="B7" s="193"/>
      <c r="C7" s="193"/>
      <c r="D7" s="193"/>
      <c r="E7" s="193"/>
      <c r="F7" s="53" t="s">
        <v>106</v>
      </c>
      <c r="G7" s="53" t="s">
        <v>107</v>
      </c>
      <c r="H7" s="54" t="s">
        <v>108</v>
      </c>
      <c r="I7" s="67" t="s">
        <v>109</v>
      </c>
    </row>
    <row r="8" spans="2:9" ht="18">
      <c r="B8" s="193"/>
      <c r="C8" s="193"/>
      <c r="D8" s="193"/>
      <c r="E8" s="193"/>
      <c r="F8" s="53" t="s">
        <v>110</v>
      </c>
      <c r="G8" s="53" t="s">
        <v>81</v>
      </c>
      <c r="H8" s="54" t="s">
        <v>111</v>
      </c>
      <c r="I8" s="75" t="s">
        <v>112</v>
      </c>
    </row>
    <row r="9" spans="2:9" ht="35.25" customHeight="1">
      <c r="B9" s="201" t="s">
        <v>113</v>
      </c>
      <c r="C9" s="201"/>
      <c r="D9" s="201"/>
      <c r="E9" s="201"/>
      <c r="F9" s="201"/>
      <c r="G9" s="201"/>
      <c r="H9" s="201"/>
      <c r="I9" s="201"/>
    </row>
    <row r="10" spans="2:9" ht="15.75" customHeight="1">
      <c r="B10" s="202" t="s">
        <v>114</v>
      </c>
      <c r="C10" s="202"/>
      <c r="D10" s="202"/>
      <c r="E10" s="202"/>
      <c r="F10" s="202"/>
      <c r="G10" s="202"/>
      <c r="H10" s="202"/>
      <c r="I10" s="202"/>
    </row>
    <row r="11" spans="2:9" ht="16.5" customHeight="1">
      <c r="B11" s="202" t="s">
        <v>115</v>
      </c>
      <c r="C11" s="202"/>
      <c r="D11" s="202"/>
      <c r="E11" s="202"/>
      <c r="F11" s="202"/>
      <c r="G11" s="202"/>
      <c r="H11" s="202"/>
      <c r="I11" s="202"/>
    </row>
    <row r="12" spans="2:9" ht="19.5" customHeight="1">
      <c r="B12" s="76">
        <v>1</v>
      </c>
      <c r="C12" s="195" t="s">
        <v>116</v>
      </c>
      <c r="D12" s="195"/>
      <c r="E12" s="53" t="s">
        <v>117</v>
      </c>
      <c r="F12" s="53">
        <v>676.7</v>
      </c>
      <c r="G12" s="53">
        <f>'Таблица №2'!G15</f>
        <v>474.1</v>
      </c>
      <c r="H12" s="53">
        <f>'Таблица №2'!G16</f>
        <v>908.4</v>
      </c>
      <c r="I12" s="53">
        <f>'Таблица №2'!G17</f>
        <v>634.4000000000001</v>
      </c>
    </row>
    <row r="13" spans="2:9" ht="21.75" customHeight="1">
      <c r="B13" s="202" t="s">
        <v>61</v>
      </c>
      <c r="C13" s="202"/>
      <c r="D13" s="202"/>
      <c r="E13" s="202"/>
      <c r="F13" s="202"/>
      <c r="G13" s="202"/>
      <c r="H13" s="202"/>
      <c r="I13" s="202"/>
    </row>
    <row r="14" spans="2:9" ht="29.25" customHeight="1">
      <c r="B14" s="76">
        <v>2</v>
      </c>
      <c r="C14" s="195" t="s">
        <v>118</v>
      </c>
      <c r="D14" s="195"/>
      <c r="E14" s="53" t="s">
        <v>119</v>
      </c>
      <c r="F14" s="53">
        <v>100</v>
      </c>
      <c r="G14" s="53">
        <v>110</v>
      </c>
      <c r="H14" s="53">
        <v>115</v>
      </c>
      <c r="I14" s="53">
        <v>120</v>
      </c>
    </row>
    <row r="15" spans="2:9" ht="21" customHeight="1">
      <c r="B15" s="202" t="s">
        <v>63</v>
      </c>
      <c r="C15" s="202"/>
      <c r="D15" s="202"/>
      <c r="E15" s="202"/>
      <c r="F15" s="202"/>
      <c r="G15" s="202"/>
      <c r="H15" s="202"/>
      <c r="I15" s="202"/>
    </row>
    <row r="16" spans="2:9" ht="33" customHeight="1">
      <c r="B16" s="202" t="s">
        <v>120</v>
      </c>
      <c r="C16" s="202"/>
      <c r="D16" s="202"/>
      <c r="E16" s="202"/>
      <c r="F16" s="202"/>
      <c r="G16" s="202"/>
      <c r="H16" s="202"/>
      <c r="I16" s="202"/>
    </row>
    <row r="17" spans="2:9" ht="53.25" customHeight="1">
      <c r="B17" s="53">
        <v>3</v>
      </c>
      <c r="C17" s="195" t="s">
        <v>121</v>
      </c>
      <c r="D17" s="195"/>
      <c r="E17" s="53" t="s">
        <v>122</v>
      </c>
      <c r="F17" s="53">
        <v>5.7</v>
      </c>
      <c r="G17" s="53">
        <v>5.8</v>
      </c>
      <c r="H17" s="53">
        <v>5.9</v>
      </c>
      <c r="I17" s="53">
        <v>6</v>
      </c>
    </row>
    <row r="18" spans="2:9" ht="58.5" customHeight="1">
      <c r="B18" s="53">
        <v>4</v>
      </c>
      <c r="C18" s="195" t="s">
        <v>123</v>
      </c>
      <c r="D18" s="195"/>
      <c r="E18" s="53" t="s">
        <v>122</v>
      </c>
      <c r="F18" s="53">
        <v>14.7</v>
      </c>
      <c r="G18" s="53">
        <v>14.8</v>
      </c>
      <c r="H18" s="53">
        <v>14.9</v>
      </c>
      <c r="I18" s="53">
        <v>15</v>
      </c>
    </row>
    <row r="19" spans="2:9" ht="35.25" customHeight="1">
      <c r="B19" s="202" t="s">
        <v>124</v>
      </c>
      <c r="C19" s="202"/>
      <c r="D19" s="202"/>
      <c r="E19" s="202"/>
      <c r="F19" s="202"/>
      <c r="G19" s="202"/>
      <c r="H19" s="202"/>
      <c r="I19" s="202"/>
    </row>
    <row r="20" spans="2:9" ht="35.25" customHeight="1">
      <c r="B20" s="202" t="s">
        <v>125</v>
      </c>
      <c r="C20" s="202"/>
      <c r="D20" s="202"/>
      <c r="E20" s="202"/>
      <c r="F20" s="202"/>
      <c r="G20" s="202"/>
      <c r="H20" s="202"/>
      <c r="I20" s="202"/>
    </row>
    <row r="21" spans="2:9" ht="32.25" customHeight="1">
      <c r="B21" s="76">
        <v>5</v>
      </c>
      <c r="C21" s="203" t="s">
        <v>126</v>
      </c>
      <c r="D21" s="203"/>
      <c r="E21" s="53" t="s">
        <v>122</v>
      </c>
      <c r="F21" s="53">
        <v>22.75</v>
      </c>
      <c r="G21" s="53">
        <v>26</v>
      </c>
      <c r="H21" s="53">
        <v>26.25</v>
      </c>
      <c r="I21" s="53">
        <v>26.5</v>
      </c>
    </row>
    <row r="22" spans="2:9" ht="32.25" customHeight="1">
      <c r="B22" s="76">
        <v>6</v>
      </c>
      <c r="C22" s="203" t="s">
        <v>127</v>
      </c>
      <c r="D22" s="203"/>
      <c r="E22" s="53" t="s">
        <v>128</v>
      </c>
      <c r="F22" s="53">
        <v>133</v>
      </c>
      <c r="G22" s="53">
        <v>170</v>
      </c>
      <c r="H22" s="53">
        <v>230</v>
      </c>
      <c r="I22" s="53">
        <v>300</v>
      </c>
    </row>
    <row r="23" spans="2:9" ht="16.5" customHeight="1">
      <c r="B23" s="202" t="s">
        <v>129</v>
      </c>
      <c r="C23" s="202"/>
      <c r="D23" s="202"/>
      <c r="E23" s="202"/>
      <c r="F23" s="202"/>
      <c r="G23" s="202"/>
      <c r="H23" s="202"/>
      <c r="I23" s="202"/>
    </row>
    <row r="24" spans="2:9" ht="49.5" customHeight="1">
      <c r="B24" s="76">
        <v>7</v>
      </c>
      <c r="C24" s="203" t="s">
        <v>130</v>
      </c>
      <c r="D24" s="203"/>
      <c r="E24" s="53" t="s">
        <v>117</v>
      </c>
      <c r="F24" s="53">
        <v>38685.9</v>
      </c>
      <c r="G24" s="78">
        <f>'Таблица №2'!J39</f>
        <v>308.3</v>
      </c>
      <c r="H24" s="78">
        <f>'Таблица №2'!J40</f>
        <v>735.9</v>
      </c>
      <c r="I24" s="78">
        <f>'Таблица №2'!J41</f>
        <v>712.3</v>
      </c>
    </row>
    <row r="25" spans="2:9" ht="16.5" customHeight="1">
      <c r="B25" s="204" t="s">
        <v>131</v>
      </c>
      <c r="C25" s="204"/>
      <c r="D25" s="204"/>
      <c r="E25" s="204"/>
      <c r="F25" s="204"/>
      <c r="G25" s="204"/>
      <c r="H25" s="204"/>
      <c r="I25" s="204"/>
    </row>
    <row r="26" spans="2:9" ht="33.75" customHeight="1">
      <c r="B26" s="76">
        <v>8</v>
      </c>
      <c r="C26" s="205" t="s">
        <v>132</v>
      </c>
      <c r="D26" s="205"/>
      <c r="E26" s="53" t="s">
        <v>117</v>
      </c>
      <c r="F26" s="53">
        <v>13867.78605</v>
      </c>
      <c r="G26" s="80">
        <f>'Таблица №2'!J43</f>
        <v>14833.07255</v>
      </c>
      <c r="H26" s="78">
        <f>'Таблица №2'!J44</f>
        <v>15745.4</v>
      </c>
      <c r="I26" s="61">
        <f>'Таблица №2'!J45</f>
        <v>15314.8</v>
      </c>
    </row>
    <row r="27" spans="2:9" ht="33.75" customHeight="1">
      <c r="B27" s="206" t="s">
        <v>35</v>
      </c>
      <c r="C27" s="206"/>
      <c r="D27" s="206"/>
      <c r="E27" s="206"/>
      <c r="F27" s="206"/>
      <c r="G27" s="206"/>
      <c r="H27" s="206"/>
      <c r="I27" s="206"/>
    </row>
    <row r="28" spans="2:9" ht="33.75" customHeight="1">
      <c r="B28" s="76">
        <v>9</v>
      </c>
      <c r="C28" s="207" t="s">
        <v>133</v>
      </c>
      <c r="D28" s="207"/>
      <c r="E28" s="53" t="s">
        <v>134</v>
      </c>
      <c r="F28" s="53">
        <v>100143.8624</v>
      </c>
      <c r="G28" s="81">
        <f>'Таблица №2'!G47</f>
        <v>2100.63488</v>
      </c>
      <c r="H28" s="78">
        <v>0</v>
      </c>
      <c r="I28" s="61">
        <v>0</v>
      </c>
    </row>
    <row r="29" spans="2:9" ht="51.75" customHeight="1">
      <c r="B29" s="76"/>
      <c r="C29" s="208" t="s">
        <v>38</v>
      </c>
      <c r="D29" s="208"/>
      <c r="E29" s="208"/>
      <c r="F29" s="208"/>
      <c r="G29" s="208"/>
      <c r="H29" s="208"/>
      <c r="I29" s="208"/>
    </row>
    <row r="30" spans="2:9" ht="33.75" customHeight="1">
      <c r="B30" s="76">
        <v>10</v>
      </c>
      <c r="C30" s="195" t="s">
        <v>135</v>
      </c>
      <c r="D30" s="195"/>
      <c r="E30" s="53" t="s">
        <v>128</v>
      </c>
      <c r="F30" s="53">
        <v>4050</v>
      </c>
      <c r="G30" s="82">
        <v>4100</v>
      </c>
      <c r="H30" s="82">
        <v>4150</v>
      </c>
      <c r="I30" s="60">
        <v>4200</v>
      </c>
    </row>
    <row r="31" spans="3:4" ht="15">
      <c r="C31" s="209" t="s">
        <v>136</v>
      </c>
      <c r="D31" s="209"/>
    </row>
    <row r="32" spans="2:9" ht="40.5" customHeight="1">
      <c r="B32" s="192" t="s">
        <v>137</v>
      </c>
      <c r="C32" s="192"/>
      <c r="D32" s="192"/>
      <c r="E32" s="192"/>
      <c r="F32" s="192"/>
      <c r="G32" s="192"/>
      <c r="H32" s="192"/>
      <c r="I32" s="192"/>
    </row>
    <row r="33" spans="2:9" ht="30.75" customHeight="1">
      <c r="B33" s="192" t="s">
        <v>138</v>
      </c>
      <c r="C33" s="192"/>
      <c r="D33" s="192"/>
      <c r="E33" s="192"/>
      <c r="F33" s="192"/>
      <c r="G33" s="192"/>
      <c r="H33" s="192"/>
      <c r="I33" s="192"/>
    </row>
    <row r="34" spans="3:9" ht="15">
      <c r="C34" s="210" t="s">
        <v>139</v>
      </c>
      <c r="D34" s="210"/>
      <c r="E34" s="210"/>
      <c r="F34" s="210"/>
      <c r="G34" s="210"/>
      <c r="H34" s="210"/>
      <c r="I34" s="210"/>
    </row>
  </sheetData>
  <sheetProtection selectLockedCells="1" selectUnlockedCells="1"/>
  <mergeCells count="35">
    <mergeCell ref="B33:I33"/>
    <mergeCell ref="C34:I34"/>
    <mergeCell ref="B27:I27"/>
    <mergeCell ref="C28:D28"/>
    <mergeCell ref="C29:I29"/>
    <mergeCell ref="C30:D30"/>
    <mergeCell ref="C31:D31"/>
    <mergeCell ref="B32:I32"/>
    <mergeCell ref="C21:D21"/>
    <mergeCell ref="C22:D22"/>
    <mergeCell ref="B23:I23"/>
    <mergeCell ref="C24:D24"/>
    <mergeCell ref="B25:I25"/>
    <mergeCell ref="C26:D26"/>
    <mergeCell ref="B15:I15"/>
    <mergeCell ref="B16:I16"/>
    <mergeCell ref="C17:D17"/>
    <mergeCell ref="C18:D18"/>
    <mergeCell ref="B19:I19"/>
    <mergeCell ref="B20:I20"/>
    <mergeCell ref="B9:I9"/>
    <mergeCell ref="B10:I10"/>
    <mergeCell ref="B11:I11"/>
    <mergeCell ref="C12:D12"/>
    <mergeCell ref="B13:I13"/>
    <mergeCell ref="C14:D14"/>
    <mergeCell ref="A1:I1"/>
    <mergeCell ref="G2:I2"/>
    <mergeCell ref="G3:I3"/>
    <mergeCell ref="G4:I4"/>
    <mergeCell ref="A5:I5"/>
    <mergeCell ref="B6:B8"/>
    <mergeCell ref="C6:D8"/>
    <mergeCell ref="E6:E8"/>
    <mergeCell ref="F6:I6"/>
  </mergeCells>
  <printOptions/>
  <pageMargins left="0.5118055555555555" right="0.39375" top="0.39375" bottom="0.39375" header="0.5118055555555555" footer="0.5118055555555555"/>
  <pageSetup fitToHeight="2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1:J21"/>
  <sheetViews>
    <sheetView zoomScale="110" zoomScaleNormal="110" zoomScaleSheetLayoutView="120" zoomScalePageLayoutView="0" workbookViewId="0" topLeftCell="A1">
      <selection activeCell="I3" sqref="I3:J4"/>
    </sheetView>
  </sheetViews>
  <sheetFormatPr defaultColWidth="8.7109375" defaultRowHeight="12.75"/>
  <cols>
    <col min="1" max="1" width="1.7109375" style="1" customWidth="1"/>
    <col min="2" max="2" width="28.421875" style="1" customWidth="1"/>
    <col min="3" max="3" width="35.140625" style="1" customWidth="1"/>
    <col min="4" max="4" width="28.140625" style="1" customWidth="1"/>
    <col min="5" max="5" width="16.7109375" style="1" customWidth="1"/>
    <col min="6" max="6" width="11.421875" style="1" customWidth="1"/>
    <col min="7" max="7" width="12.57421875" style="1" customWidth="1"/>
    <col min="8" max="8" width="13.8515625" style="1" customWidth="1"/>
    <col min="9" max="9" width="13.7109375" style="1" customWidth="1"/>
    <col min="10" max="10" width="15.57421875" style="1" customWidth="1"/>
    <col min="11" max="16384" width="8.7109375" style="1" customWidth="1"/>
  </cols>
  <sheetData>
    <row r="1" spans="2:10" ht="13.5">
      <c r="B1" s="177" t="s">
        <v>0</v>
      </c>
      <c r="C1" s="177"/>
      <c r="D1" s="177"/>
      <c r="E1" s="177"/>
      <c r="F1" s="177"/>
      <c r="G1" s="177"/>
      <c r="H1" s="177"/>
      <c r="I1" s="177"/>
      <c r="J1" s="177"/>
    </row>
    <row r="2" spans="2:10" ht="66.75" customHeight="1">
      <c r="B2" s="16"/>
      <c r="C2" s="16"/>
      <c r="D2" s="16"/>
      <c r="E2" s="16"/>
      <c r="F2" s="16"/>
      <c r="G2" s="16"/>
      <c r="H2" s="16"/>
      <c r="I2" s="211" t="s">
        <v>140</v>
      </c>
      <c r="J2" s="211"/>
    </row>
    <row r="3" spans="2:10" ht="41.25" customHeight="1">
      <c r="B3" s="16"/>
      <c r="C3" s="16"/>
      <c r="D3" s="16"/>
      <c r="E3" s="16"/>
      <c r="F3" s="16"/>
      <c r="G3" s="16"/>
      <c r="H3" s="16"/>
      <c r="I3" s="211"/>
      <c r="J3" s="211"/>
    </row>
    <row r="4" spans="2:10" ht="13.5">
      <c r="B4" s="16"/>
      <c r="C4" s="16"/>
      <c r="D4" s="16"/>
      <c r="E4" s="16"/>
      <c r="F4" s="16"/>
      <c r="G4" s="16"/>
      <c r="H4" s="16"/>
      <c r="I4" s="212"/>
      <c r="J4" s="212"/>
    </row>
    <row r="5" spans="2:10" ht="15.75" customHeight="1">
      <c r="B5" s="175" t="s">
        <v>141</v>
      </c>
      <c r="C5" s="175"/>
      <c r="D5" s="175"/>
      <c r="E5" s="175"/>
      <c r="F5" s="175"/>
      <c r="G5" s="175"/>
      <c r="H5" s="175"/>
      <c r="I5" s="175"/>
      <c r="J5" s="175"/>
    </row>
    <row r="6" spans="2:10" ht="22.5" customHeight="1">
      <c r="B6" s="175" t="s">
        <v>142</v>
      </c>
      <c r="C6" s="175"/>
      <c r="D6" s="175"/>
      <c r="E6" s="175"/>
      <c r="F6" s="175"/>
      <c r="G6" s="175"/>
      <c r="H6" s="175"/>
      <c r="I6" s="175"/>
      <c r="J6" s="175"/>
    </row>
    <row r="7" spans="2:10" ht="30" customHeight="1">
      <c r="B7" s="176" t="s">
        <v>143</v>
      </c>
      <c r="C7" s="176" t="s">
        <v>44</v>
      </c>
      <c r="D7" s="176" t="s">
        <v>144</v>
      </c>
      <c r="E7" s="176" t="s">
        <v>46</v>
      </c>
      <c r="F7" s="213" t="s">
        <v>47</v>
      </c>
      <c r="G7" s="213"/>
      <c r="H7" s="213"/>
      <c r="I7" s="213"/>
      <c r="J7" s="213"/>
    </row>
    <row r="8" spans="2:10" ht="53.25" customHeight="1">
      <c r="B8" s="176"/>
      <c r="C8" s="176"/>
      <c r="D8" s="176"/>
      <c r="E8" s="176"/>
      <c r="F8" s="11" t="s">
        <v>50</v>
      </c>
      <c r="G8" s="5" t="s">
        <v>51</v>
      </c>
      <c r="H8" s="5" t="s">
        <v>52</v>
      </c>
      <c r="I8" s="5" t="s">
        <v>145</v>
      </c>
      <c r="J8" s="17" t="s">
        <v>146</v>
      </c>
    </row>
    <row r="9" spans="2:10" ht="13.5">
      <c r="B9" s="17">
        <v>1</v>
      </c>
      <c r="C9" s="17">
        <v>2</v>
      </c>
      <c r="D9" s="17">
        <v>3</v>
      </c>
      <c r="E9" s="17">
        <v>4</v>
      </c>
      <c r="F9" s="83">
        <v>5</v>
      </c>
      <c r="G9" s="17">
        <v>6</v>
      </c>
      <c r="H9" s="17">
        <v>7</v>
      </c>
      <c r="I9" s="17">
        <v>8</v>
      </c>
      <c r="J9" s="17">
        <v>9</v>
      </c>
    </row>
    <row r="10" spans="2:10" ht="24.75" customHeight="1">
      <c r="B10" s="214" t="s">
        <v>58</v>
      </c>
      <c r="C10" s="215" t="s">
        <v>59</v>
      </c>
      <c r="D10" s="176" t="s">
        <v>147</v>
      </c>
      <c r="E10" s="5">
        <v>2017</v>
      </c>
      <c r="F10" s="84">
        <f>G10+H10+I10+J10</f>
        <v>1723.34644</v>
      </c>
      <c r="G10" s="5">
        <f>G14+G18</f>
        <v>0</v>
      </c>
      <c r="H10" s="5">
        <f>H14+H18</f>
        <v>238.7</v>
      </c>
      <c r="I10" s="85">
        <f>I14+I18</f>
        <v>1484.64644</v>
      </c>
      <c r="J10" s="5">
        <f>J14+J18</f>
        <v>0</v>
      </c>
    </row>
    <row r="11" spans="2:10" ht="29.25" customHeight="1">
      <c r="B11" s="214"/>
      <c r="C11" s="214"/>
      <c r="D11" s="176"/>
      <c r="E11" s="5">
        <v>2018</v>
      </c>
      <c r="F11" s="11">
        <f>G11+H11+I11+J11</f>
        <v>2173.5</v>
      </c>
      <c r="G11" s="5">
        <f>G15+G19</f>
        <v>0</v>
      </c>
      <c r="H11" s="86">
        <f>H15+H19</f>
        <v>400</v>
      </c>
      <c r="I11" s="86">
        <f>I15+I19</f>
        <v>1773.5</v>
      </c>
      <c r="J11" s="5">
        <f>J15+J19</f>
        <v>0</v>
      </c>
    </row>
    <row r="12" spans="2:10" ht="33" customHeight="1">
      <c r="B12" s="214"/>
      <c r="C12" s="214"/>
      <c r="D12" s="176"/>
      <c r="E12" s="5">
        <v>2019</v>
      </c>
      <c r="F12" s="11">
        <f>G12+H12+I12+J12</f>
        <v>1899.4999999999998</v>
      </c>
      <c r="G12" s="5">
        <f>G16+G20</f>
        <v>0</v>
      </c>
      <c r="H12" s="5">
        <f>H16+H20</f>
        <v>142.3</v>
      </c>
      <c r="I12" s="5">
        <f>I16+I20</f>
        <v>1757.1999999999998</v>
      </c>
      <c r="J12" s="5">
        <f>J16+J20</f>
        <v>0</v>
      </c>
    </row>
    <row r="13" spans="2:10" ht="13.5">
      <c r="B13" s="87" t="s">
        <v>57</v>
      </c>
      <c r="C13" s="17"/>
      <c r="D13" s="17"/>
      <c r="E13" s="25" t="s">
        <v>148</v>
      </c>
      <c r="F13" s="84">
        <f>F10+F11+F12</f>
        <v>5796.34644</v>
      </c>
      <c r="G13" s="5">
        <f>G10+G11+G12</f>
        <v>0</v>
      </c>
      <c r="H13" s="5">
        <f>H10+H11+H12</f>
        <v>781</v>
      </c>
      <c r="I13" s="5">
        <f>I10+I11+I12</f>
        <v>5015.346439999999</v>
      </c>
      <c r="J13" s="5">
        <f>J10+J11+J12</f>
        <v>0</v>
      </c>
    </row>
    <row r="14" spans="2:10" ht="37.5" customHeight="1">
      <c r="B14" s="216" t="s">
        <v>14</v>
      </c>
      <c r="C14" s="217" t="s">
        <v>60</v>
      </c>
      <c r="D14" s="217" t="s">
        <v>149</v>
      </c>
      <c r="E14" s="12">
        <v>2017</v>
      </c>
      <c r="F14" s="24">
        <f>SUM(G14:J14)</f>
        <v>474.1</v>
      </c>
      <c r="G14" s="21">
        <v>0</v>
      </c>
      <c r="H14" s="24">
        <v>238.7</v>
      </c>
      <c r="I14" s="24">
        <v>235.4</v>
      </c>
      <c r="J14" s="12">
        <v>0</v>
      </c>
    </row>
    <row r="15" spans="2:10" ht="36" customHeight="1">
      <c r="B15" s="216"/>
      <c r="C15" s="217"/>
      <c r="D15" s="217"/>
      <c r="E15" s="12">
        <v>2018</v>
      </c>
      <c r="F15" s="24">
        <f>SUM(G15:J15)</f>
        <v>908.4</v>
      </c>
      <c r="G15" s="21">
        <v>0</v>
      </c>
      <c r="H15" s="24">
        <v>400</v>
      </c>
      <c r="I15" s="24">
        <v>508.4</v>
      </c>
      <c r="J15" s="12">
        <v>0</v>
      </c>
    </row>
    <row r="16" spans="2:10" ht="34.5" customHeight="1">
      <c r="B16" s="216"/>
      <c r="C16" s="217"/>
      <c r="D16" s="217"/>
      <c r="E16" s="12">
        <v>2019</v>
      </c>
      <c r="F16" s="24">
        <f>SUM(G16:J16)</f>
        <v>634.4000000000001</v>
      </c>
      <c r="G16" s="21">
        <v>0</v>
      </c>
      <c r="H16" s="24">
        <v>142.3</v>
      </c>
      <c r="I16" s="24">
        <v>492.1</v>
      </c>
      <c r="J16" s="12">
        <v>0</v>
      </c>
    </row>
    <row r="17" spans="2:10" ht="15.75" customHeight="1">
      <c r="B17" s="218" t="s">
        <v>57</v>
      </c>
      <c r="C17" s="218"/>
      <c r="D17" s="218"/>
      <c r="E17" s="31" t="s">
        <v>148</v>
      </c>
      <c r="F17" s="34">
        <f>SUM(F14:F16)</f>
        <v>2016.9</v>
      </c>
      <c r="G17" s="33">
        <f>SUM(G14:G16)</f>
        <v>0</v>
      </c>
      <c r="H17" s="34">
        <f>SUM(H14:H16)</f>
        <v>781</v>
      </c>
      <c r="I17" s="34">
        <f>SUM(I14:I16)</f>
        <v>1235.9</v>
      </c>
      <c r="J17" s="33">
        <f>SUM(J14:J16)</f>
        <v>0</v>
      </c>
    </row>
    <row r="18" spans="2:10" ht="31.5" customHeight="1">
      <c r="B18" s="216" t="s">
        <v>61</v>
      </c>
      <c r="C18" s="217" t="s">
        <v>62</v>
      </c>
      <c r="D18" s="217" t="s">
        <v>150</v>
      </c>
      <c r="E18" s="12">
        <v>2017</v>
      </c>
      <c r="F18" s="20">
        <f>SUM(G18:J18)</f>
        <v>1249.24644</v>
      </c>
      <c r="G18" s="21">
        <v>0</v>
      </c>
      <c r="H18" s="21">
        <v>0</v>
      </c>
      <c r="I18" s="20">
        <v>1249.24644</v>
      </c>
      <c r="J18" s="21">
        <v>0</v>
      </c>
    </row>
    <row r="19" spans="2:10" ht="13.5">
      <c r="B19" s="216"/>
      <c r="C19" s="217"/>
      <c r="D19" s="217"/>
      <c r="E19" s="12">
        <v>2018</v>
      </c>
      <c r="F19" s="24">
        <f>SUM(G19:J19)</f>
        <v>1265.1</v>
      </c>
      <c r="G19" s="21">
        <v>0</v>
      </c>
      <c r="H19" s="21">
        <v>0</v>
      </c>
      <c r="I19" s="24">
        <v>1265.1</v>
      </c>
      <c r="J19" s="21">
        <v>0</v>
      </c>
    </row>
    <row r="20" spans="2:10" ht="13.5">
      <c r="B20" s="216"/>
      <c r="C20" s="217"/>
      <c r="D20" s="217"/>
      <c r="E20" s="12">
        <v>2019</v>
      </c>
      <c r="F20" s="24">
        <f>SUM(G20:J20)</f>
        <v>1265.1</v>
      </c>
      <c r="G20" s="21">
        <v>0</v>
      </c>
      <c r="H20" s="21">
        <v>0</v>
      </c>
      <c r="I20" s="24">
        <v>1265.1</v>
      </c>
      <c r="J20" s="21">
        <v>0</v>
      </c>
    </row>
    <row r="21" spans="2:10" ht="15.75" customHeight="1">
      <c r="B21" s="88" t="s">
        <v>57</v>
      </c>
      <c r="C21" s="88"/>
      <c r="D21" s="88"/>
      <c r="E21" s="31" t="s">
        <v>148</v>
      </c>
      <c r="F21" s="32">
        <f>SUM(F18:F20)</f>
        <v>3779.4464399999997</v>
      </c>
      <c r="G21" s="33">
        <f>SUM(G18:G20)</f>
        <v>0</v>
      </c>
      <c r="H21" s="33">
        <f>SUM(H18:H20)</f>
        <v>0</v>
      </c>
      <c r="I21" s="32">
        <f>SUM(I18:I20)</f>
        <v>3779.4464399999997</v>
      </c>
      <c r="J21" s="33">
        <f>SUM(J18:J20)</f>
        <v>0</v>
      </c>
    </row>
  </sheetData>
  <sheetProtection selectLockedCells="1" selectUnlockedCells="1"/>
  <mergeCells count="21">
    <mergeCell ref="B14:B16"/>
    <mergeCell ref="C14:C16"/>
    <mergeCell ref="D14:D16"/>
    <mergeCell ref="B17:D17"/>
    <mergeCell ref="B18:B20"/>
    <mergeCell ref="C18:C20"/>
    <mergeCell ref="D18:D20"/>
    <mergeCell ref="B7:B8"/>
    <mergeCell ref="C7:C8"/>
    <mergeCell ref="D7:D8"/>
    <mergeCell ref="E7:E8"/>
    <mergeCell ref="F7:J7"/>
    <mergeCell ref="B10:B12"/>
    <mergeCell ref="C10:C12"/>
    <mergeCell ref="D10:D12"/>
    <mergeCell ref="B1:J1"/>
    <mergeCell ref="I2:J2"/>
    <mergeCell ref="I3:J3"/>
    <mergeCell ref="I4:J4"/>
    <mergeCell ref="B5:J5"/>
    <mergeCell ref="B6:J6"/>
  </mergeCells>
  <printOptions/>
  <pageMargins left="0.7083333333333334" right="0.43333333333333335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1:J16"/>
  <sheetViews>
    <sheetView zoomScale="110" zoomScaleNormal="110" zoomScaleSheetLayoutView="120" zoomScalePageLayoutView="0" workbookViewId="0" topLeftCell="A1">
      <selection activeCell="H3" sqref="H3:J4"/>
    </sheetView>
  </sheetViews>
  <sheetFormatPr defaultColWidth="8.7109375" defaultRowHeight="12.75"/>
  <cols>
    <col min="1" max="1" width="6.00390625" style="0" customWidth="1"/>
    <col min="2" max="2" width="35.140625" style="0" customWidth="1"/>
    <col min="3" max="3" width="13.8515625" style="0" customWidth="1"/>
    <col min="4" max="4" width="40.7109375" style="0" customWidth="1"/>
    <col min="5" max="5" width="14.57421875" style="0" customWidth="1"/>
    <col min="6" max="6" width="11.140625" style="0" customWidth="1"/>
    <col min="7" max="7" width="12.421875" style="0" customWidth="1"/>
    <col min="8" max="8" width="13.7109375" style="0" customWidth="1"/>
    <col min="9" max="9" width="13.28125" style="0" customWidth="1"/>
    <col min="10" max="10" width="12.28125" style="0" customWidth="1"/>
  </cols>
  <sheetData>
    <row r="1" spans="2:10" ht="15">
      <c r="B1" s="219" t="s">
        <v>0</v>
      </c>
      <c r="C1" s="219"/>
      <c r="D1" s="219"/>
      <c r="E1" s="219"/>
      <c r="F1" s="219"/>
      <c r="G1" s="219"/>
      <c r="H1" s="219"/>
      <c r="I1" s="219"/>
      <c r="J1" s="219"/>
    </row>
    <row r="2" spans="2:10" ht="50.25" customHeight="1">
      <c r="B2" s="89"/>
      <c r="C2" s="89"/>
      <c r="D2" s="89"/>
      <c r="E2" s="89"/>
      <c r="F2" s="89"/>
      <c r="G2" s="89"/>
      <c r="H2" s="220" t="s">
        <v>151</v>
      </c>
      <c r="I2" s="220"/>
      <c r="J2" s="220"/>
    </row>
    <row r="3" spans="2:10" ht="32.25" customHeight="1">
      <c r="B3" s="89"/>
      <c r="C3" s="89"/>
      <c r="D3" s="89"/>
      <c r="E3" s="89"/>
      <c r="F3" s="89"/>
      <c r="G3" s="89"/>
      <c r="H3" s="220"/>
      <c r="I3" s="220"/>
      <c r="J3" s="220"/>
    </row>
    <row r="4" spans="2:10" ht="15">
      <c r="B4" s="89"/>
      <c r="C4" s="89"/>
      <c r="D4" s="89"/>
      <c r="E4" s="89"/>
      <c r="F4" s="89"/>
      <c r="G4" s="89"/>
      <c r="H4" s="89"/>
      <c r="I4" s="221"/>
      <c r="J4" s="221"/>
    </row>
    <row r="5" spans="2:10" ht="26.25" customHeight="1">
      <c r="B5" s="222" t="s">
        <v>152</v>
      </c>
      <c r="C5" s="222"/>
      <c r="D5" s="222"/>
      <c r="E5" s="222"/>
      <c r="F5" s="222"/>
      <c r="G5" s="222"/>
      <c r="H5" s="222"/>
      <c r="I5" s="222"/>
      <c r="J5" s="222"/>
    </row>
    <row r="6" spans="2:10" ht="30" customHeight="1">
      <c r="B6" s="197" t="s">
        <v>143</v>
      </c>
      <c r="C6" s="197" t="s">
        <v>44</v>
      </c>
      <c r="D6" s="197" t="s">
        <v>144</v>
      </c>
      <c r="E6" s="197" t="s">
        <v>46</v>
      </c>
      <c r="F6" s="205" t="s">
        <v>47</v>
      </c>
      <c r="G6" s="205"/>
      <c r="H6" s="205"/>
      <c r="I6" s="205"/>
      <c r="J6" s="205"/>
    </row>
    <row r="7" spans="2:10" ht="49.5" customHeight="1">
      <c r="B7" s="197"/>
      <c r="C7" s="197"/>
      <c r="D7" s="197"/>
      <c r="E7" s="197"/>
      <c r="F7" s="79" t="s">
        <v>50</v>
      </c>
      <c r="G7" s="56" t="s">
        <v>51</v>
      </c>
      <c r="H7" s="56" t="s">
        <v>52</v>
      </c>
      <c r="I7" s="56" t="s">
        <v>153</v>
      </c>
      <c r="J7" s="90" t="s">
        <v>146</v>
      </c>
    </row>
    <row r="8" spans="2:10" ht="15">
      <c r="B8" s="90">
        <v>1</v>
      </c>
      <c r="C8" s="90">
        <v>2</v>
      </c>
      <c r="D8" s="90">
        <v>3</v>
      </c>
      <c r="E8" s="90">
        <v>5</v>
      </c>
      <c r="F8" s="91">
        <v>6</v>
      </c>
      <c r="G8" s="90">
        <v>7</v>
      </c>
      <c r="H8" s="90">
        <v>8</v>
      </c>
      <c r="I8" s="90">
        <v>9</v>
      </c>
      <c r="J8" s="90">
        <v>10</v>
      </c>
    </row>
    <row r="9" spans="2:10" ht="17.25" customHeight="1">
      <c r="B9" s="223" t="s">
        <v>63</v>
      </c>
      <c r="C9" s="197" t="s">
        <v>154</v>
      </c>
      <c r="D9" s="195" t="s">
        <v>155</v>
      </c>
      <c r="E9" s="90">
        <v>2017</v>
      </c>
      <c r="F9" s="91">
        <f>G9+H9+I9+J9</f>
        <v>580.7</v>
      </c>
      <c r="G9" s="90">
        <f>G13</f>
        <v>0</v>
      </c>
      <c r="H9" s="92">
        <f>H13</f>
        <v>191</v>
      </c>
      <c r="I9" s="90">
        <f>I13</f>
        <v>389.7</v>
      </c>
      <c r="J9" s="90">
        <f>J13</f>
        <v>0</v>
      </c>
    </row>
    <row r="10" spans="2:10" ht="15">
      <c r="B10" s="223"/>
      <c r="C10" s="223"/>
      <c r="D10" s="195"/>
      <c r="E10" s="90">
        <v>2018</v>
      </c>
      <c r="F10" s="91">
        <f>G10+H10+I10+J10</f>
        <v>670.1</v>
      </c>
      <c r="G10" s="90">
        <f>G14</f>
        <v>0</v>
      </c>
      <c r="H10" s="90">
        <f>H14</f>
        <v>208.6</v>
      </c>
      <c r="I10" s="90">
        <f>I14</f>
        <v>461.5</v>
      </c>
      <c r="J10" s="90">
        <f>J14</f>
        <v>0</v>
      </c>
    </row>
    <row r="11" spans="2:10" ht="28.5" customHeight="1">
      <c r="B11" s="223"/>
      <c r="C11" s="223"/>
      <c r="D11" s="195"/>
      <c r="E11" s="90">
        <v>2019</v>
      </c>
      <c r="F11" s="91">
        <f>G11+H11+I11+J11</f>
        <v>640.7</v>
      </c>
      <c r="G11" s="90">
        <f>G15</f>
        <v>0</v>
      </c>
      <c r="H11" s="92">
        <f>H15</f>
        <v>194</v>
      </c>
      <c r="I11" s="90">
        <f>I15</f>
        <v>446.7</v>
      </c>
      <c r="J11" s="90">
        <f>J15</f>
        <v>0</v>
      </c>
    </row>
    <row r="12" spans="2:10" ht="15.75">
      <c r="B12" s="90"/>
      <c r="C12" s="90"/>
      <c r="D12" s="90"/>
      <c r="E12" s="93" t="s">
        <v>148</v>
      </c>
      <c r="F12" s="94">
        <f>F9+F10+F11</f>
        <v>1891.5000000000002</v>
      </c>
      <c r="G12" s="95">
        <f>G9+G10+G11</f>
        <v>0</v>
      </c>
      <c r="H12" s="95">
        <f>H9+H10+H11</f>
        <v>593.6</v>
      </c>
      <c r="I12" s="95">
        <f>I9+I10+I11</f>
        <v>1297.9</v>
      </c>
      <c r="J12" s="95">
        <f>J9+J10+J11</f>
        <v>0</v>
      </c>
    </row>
    <row r="13" spans="2:10" ht="46.5" customHeight="1">
      <c r="B13" s="197" t="s">
        <v>65</v>
      </c>
      <c r="C13" s="197" t="s">
        <v>154</v>
      </c>
      <c r="D13" s="224" t="s">
        <v>156</v>
      </c>
      <c r="E13" s="96">
        <v>2017</v>
      </c>
      <c r="F13" s="61">
        <f>SUM(G13:J13)</f>
        <v>580.7</v>
      </c>
      <c r="G13" s="60">
        <v>0</v>
      </c>
      <c r="H13" s="97">
        <v>191</v>
      </c>
      <c r="I13" s="61">
        <v>389.7</v>
      </c>
      <c r="J13" s="60">
        <v>0</v>
      </c>
    </row>
    <row r="14" spans="2:10" ht="41.25" customHeight="1">
      <c r="B14" s="197"/>
      <c r="C14" s="197"/>
      <c r="D14" s="224"/>
      <c r="E14" s="56">
        <v>2018</v>
      </c>
      <c r="F14" s="61">
        <f>SUM(G14:J14)</f>
        <v>670.1</v>
      </c>
      <c r="G14" s="60">
        <v>0</v>
      </c>
      <c r="H14" s="97">
        <v>208.6</v>
      </c>
      <c r="I14" s="61">
        <v>461.5</v>
      </c>
      <c r="J14" s="60">
        <v>0</v>
      </c>
    </row>
    <row r="15" spans="2:10" ht="53.25" customHeight="1">
      <c r="B15" s="197"/>
      <c r="C15" s="197"/>
      <c r="D15" s="224"/>
      <c r="E15" s="56">
        <v>2019</v>
      </c>
      <c r="F15" s="61">
        <f>SUM(G15:J15)</f>
        <v>640.7</v>
      </c>
      <c r="G15" s="60">
        <v>0</v>
      </c>
      <c r="H15" s="97">
        <v>194</v>
      </c>
      <c r="I15" s="61">
        <v>446.7</v>
      </c>
      <c r="J15" s="60">
        <v>0</v>
      </c>
    </row>
    <row r="16" spans="2:10" ht="15.75" customHeight="1">
      <c r="B16" s="225" t="s">
        <v>57</v>
      </c>
      <c r="C16" s="225"/>
      <c r="D16" s="225"/>
      <c r="E16" s="93" t="s">
        <v>148</v>
      </c>
      <c r="F16" s="98">
        <f>SUM(F13:F15)</f>
        <v>1891.5000000000002</v>
      </c>
      <c r="G16" s="99">
        <f>SUM(G13:G15)</f>
        <v>0</v>
      </c>
      <c r="H16" s="100">
        <f>SUM(H13:H15)</f>
        <v>593.6</v>
      </c>
      <c r="I16" s="98">
        <f>SUM(I13:I15)</f>
        <v>1297.9</v>
      </c>
      <c r="J16" s="99">
        <f>SUM(J13:J15)</f>
        <v>0</v>
      </c>
    </row>
  </sheetData>
  <sheetProtection selectLockedCells="1" selectUnlockedCells="1"/>
  <mergeCells count="17">
    <mergeCell ref="B16:D16"/>
    <mergeCell ref="B9:B11"/>
    <mergeCell ref="C9:C11"/>
    <mergeCell ref="D9:D11"/>
    <mergeCell ref="B13:B15"/>
    <mergeCell ref="C13:C15"/>
    <mergeCell ref="D13:D15"/>
    <mergeCell ref="B1:J1"/>
    <mergeCell ref="H2:J2"/>
    <mergeCell ref="H3:J3"/>
    <mergeCell ref="I4:J4"/>
    <mergeCell ref="B5:J5"/>
    <mergeCell ref="B6:B7"/>
    <mergeCell ref="C6:C7"/>
    <mergeCell ref="D6:D7"/>
    <mergeCell ref="E6:E7"/>
    <mergeCell ref="F6:J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32"/>
  <sheetViews>
    <sheetView zoomScale="110" zoomScaleNormal="110" zoomScaleSheetLayoutView="120" zoomScalePageLayoutView="0" workbookViewId="0" topLeftCell="A1">
      <pane ySplit="7" topLeftCell="A8" activePane="bottomLeft" state="frozen"/>
      <selection pane="topLeft" activeCell="A1" sqref="A1"/>
      <selection pane="bottomLeft" activeCell="I3" sqref="I3:K4"/>
    </sheetView>
  </sheetViews>
  <sheetFormatPr defaultColWidth="8.7109375" defaultRowHeight="12.75"/>
  <cols>
    <col min="1" max="1" width="8.7109375" style="0" customWidth="1"/>
    <col min="2" max="2" width="23.421875" style="0" customWidth="1"/>
    <col min="3" max="3" width="31.7109375" style="0" customWidth="1"/>
    <col min="4" max="4" width="21.57421875" style="0" customWidth="1"/>
    <col min="5" max="6" width="12.00390625" style="0" customWidth="1"/>
    <col min="7" max="7" width="15.7109375" style="0" customWidth="1"/>
    <col min="8" max="8" width="12.140625" style="0" customWidth="1"/>
    <col min="9" max="9" width="14.7109375" style="0" customWidth="1"/>
    <col min="10" max="10" width="15.00390625" style="0" customWidth="1"/>
    <col min="11" max="11" width="13.00390625" style="0" customWidth="1"/>
  </cols>
  <sheetData>
    <row r="1" spans="1:11" ht="17.25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52.5" customHeight="1">
      <c r="A2" s="101"/>
      <c r="B2" s="101"/>
      <c r="C2" s="101"/>
      <c r="D2" s="101"/>
      <c r="E2" s="101"/>
      <c r="F2" s="101"/>
      <c r="G2" s="101"/>
      <c r="H2" s="101"/>
      <c r="I2" s="227" t="s">
        <v>157</v>
      </c>
      <c r="J2" s="227"/>
      <c r="K2" s="227"/>
    </row>
    <row r="3" spans="1:11" ht="30" customHeight="1">
      <c r="A3" s="101"/>
      <c r="B3" s="101"/>
      <c r="C3" s="101"/>
      <c r="D3" s="101"/>
      <c r="E3" s="101"/>
      <c r="F3" s="101"/>
      <c r="G3" s="101"/>
      <c r="H3" s="101"/>
      <c r="I3" s="227"/>
      <c r="J3" s="227"/>
      <c r="K3" s="227"/>
    </row>
    <row r="4" spans="1:11" ht="17.25" customHeight="1">
      <c r="A4" s="101"/>
      <c r="B4" s="101"/>
      <c r="C4" s="101"/>
      <c r="D4" s="101"/>
      <c r="E4" s="101"/>
      <c r="F4" s="101"/>
      <c r="G4" s="101"/>
      <c r="H4" s="101"/>
      <c r="I4" s="101"/>
      <c r="J4" s="228"/>
      <c r="K4" s="228"/>
    </row>
    <row r="5" spans="1:11" s="102" customFormat="1" ht="22.5" customHeight="1">
      <c r="A5" s="229" t="s">
        <v>158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39.75" customHeight="1">
      <c r="A6" s="184" t="s">
        <v>143</v>
      </c>
      <c r="B6" s="184"/>
      <c r="C6" s="184" t="s">
        <v>44</v>
      </c>
      <c r="D6" s="184" t="s">
        <v>144</v>
      </c>
      <c r="E6" s="184" t="s">
        <v>46</v>
      </c>
      <c r="F6" s="215" t="s">
        <v>47</v>
      </c>
      <c r="G6" s="215"/>
      <c r="H6" s="215"/>
      <c r="I6" s="215"/>
      <c r="J6" s="215"/>
      <c r="K6" s="215"/>
    </row>
    <row r="7" spans="1:11" ht="35.25" customHeight="1">
      <c r="A7" s="184"/>
      <c r="B7" s="184"/>
      <c r="C7" s="184"/>
      <c r="D7" s="184"/>
      <c r="E7" s="184"/>
      <c r="F7" s="184" t="s">
        <v>50</v>
      </c>
      <c r="G7" s="184"/>
      <c r="H7" s="12" t="s">
        <v>51</v>
      </c>
      <c r="I7" s="12" t="s">
        <v>52</v>
      </c>
      <c r="J7" s="12" t="s">
        <v>153</v>
      </c>
      <c r="K7" s="103" t="s">
        <v>54</v>
      </c>
    </row>
    <row r="8" spans="1:11" ht="14.25" customHeight="1">
      <c r="A8" s="230">
        <v>1</v>
      </c>
      <c r="B8" s="230"/>
      <c r="C8" s="104">
        <v>2</v>
      </c>
      <c r="D8" s="104">
        <v>3</v>
      </c>
      <c r="E8" s="104">
        <v>4</v>
      </c>
      <c r="F8" s="231">
        <v>5</v>
      </c>
      <c r="G8" s="231"/>
      <c r="H8" s="104">
        <v>6</v>
      </c>
      <c r="I8" s="104">
        <v>7</v>
      </c>
      <c r="J8" s="104">
        <v>8</v>
      </c>
      <c r="K8" s="104">
        <v>9</v>
      </c>
    </row>
    <row r="9" spans="1:11" ht="29.25" customHeight="1">
      <c r="A9" s="208" t="s">
        <v>159</v>
      </c>
      <c r="B9" s="208"/>
      <c r="C9" s="184" t="s">
        <v>67</v>
      </c>
      <c r="D9" s="232" t="s">
        <v>160</v>
      </c>
      <c r="E9" s="105">
        <v>2017</v>
      </c>
      <c r="F9" s="106"/>
      <c r="G9" s="107">
        <f>H9+I9+J9+K9</f>
        <v>20316.564430000002</v>
      </c>
      <c r="H9" s="103">
        <f>H13+H17+H21+H25+H29</f>
        <v>0</v>
      </c>
      <c r="I9" s="103">
        <f>I13+I17+I21+I25+I29</f>
        <v>2198.8393</v>
      </c>
      <c r="J9" s="108">
        <f>J13+J17+J21+J25+J29</f>
        <v>17236.868130000003</v>
      </c>
      <c r="K9" s="103">
        <f>K13+K17+K21+K25+K29</f>
        <v>880.857</v>
      </c>
    </row>
    <row r="10" spans="1:11" ht="36" customHeight="1">
      <c r="A10" s="208"/>
      <c r="B10" s="208"/>
      <c r="C10" s="184"/>
      <c r="D10" s="184"/>
      <c r="E10" s="105">
        <v>2018</v>
      </c>
      <c r="F10" s="103"/>
      <c r="G10" s="109">
        <f>H10+I10+J10+K10</f>
        <v>19188.8</v>
      </c>
      <c r="H10" s="110">
        <f>H14+H18+H22+H26+H30</f>
        <v>0</v>
      </c>
      <c r="I10" s="103">
        <f>I14+I18+I22+I26+I30</f>
        <v>0</v>
      </c>
      <c r="J10" s="111">
        <f>J14+J18+J22+J26+J30</f>
        <v>17831.8</v>
      </c>
      <c r="K10" s="111">
        <f>K14+K18+K22+K26+K30</f>
        <v>1357</v>
      </c>
    </row>
    <row r="11" spans="1:11" ht="28.5" customHeight="1">
      <c r="A11" s="208"/>
      <c r="B11" s="208"/>
      <c r="C11" s="184"/>
      <c r="D11" s="184"/>
      <c r="E11" s="105">
        <v>2019</v>
      </c>
      <c r="F11" s="103"/>
      <c r="G11" s="109">
        <f>H11+I11+J11+K11</f>
        <v>18701.2</v>
      </c>
      <c r="H11" s="110">
        <f>H15+H23+H27+H31+H19</f>
        <v>0</v>
      </c>
      <c r="I11" s="103">
        <f>I15+I19+I23+I27+I31</f>
        <v>0</v>
      </c>
      <c r="J11" s="111">
        <f>J15+J19+J23+J27+J31</f>
        <v>17344.2</v>
      </c>
      <c r="K11" s="111">
        <f>K15+K19+K23+K27+K31</f>
        <v>1357</v>
      </c>
    </row>
    <row r="12" spans="1:11" ht="14.25" customHeight="1">
      <c r="A12" s="233" t="s">
        <v>57</v>
      </c>
      <c r="B12" s="233"/>
      <c r="C12" s="233"/>
      <c r="D12" s="233"/>
      <c r="E12" s="233"/>
      <c r="F12" s="104"/>
      <c r="G12" s="112">
        <f>G9+G10+G11</f>
        <v>58206.56443</v>
      </c>
      <c r="H12" s="113">
        <f>H9+H10+H11</f>
        <v>0</v>
      </c>
      <c r="I12" s="114">
        <f>I9+I10+I11</f>
        <v>2198.8393</v>
      </c>
      <c r="J12" s="112">
        <f>J9+J10+J11</f>
        <v>52412.86813</v>
      </c>
      <c r="K12" s="115">
        <f>K9+K10+K11</f>
        <v>3594.857</v>
      </c>
    </row>
    <row r="13" spans="1:11" ht="37.5" customHeight="1">
      <c r="A13" s="234" t="s">
        <v>161</v>
      </c>
      <c r="B13" s="234"/>
      <c r="C13" s="184" t="s">
        <v>67</v>
      </c>
      <c r="D13" s="216" t="s">
        <v>160</v>
      </c>
      <c r="E13" s="12">
        <v>2017</v>
      </c>
      <c r="F13" s="116"/>
      <c r="G13" s="117">
        <f>SUM(H13:K13)</f>
        <v>1251.7</v>
      </c>
      <c r="H13" s="12">
        <v>0</v>
      </c>
      <c r="I13" s="12">
        <v>0</v>
      </c>
      <c r="J13" s="24">
        <v>1251.7</v>
      </c>
      <c r="K13" s="12">
        <v>0</v>
      </c>
    </row>
    <row r="14" spans="1:11" ht="33" customHeight="1">
      <c r="A14" s="234"/>
      <c r="B14" s="234"/>
      <c r="C14" s="184"/>
      <c r="D14" s="216"/>
      <c r="E14" s="12">
        <v>2018</v>
      </c>
      <c r="F14" s="12"/>
      <c r="G14" s="24">
        <f>SUM(H14:K14)</f>
        <v>1350.5</v>
      </c>
      <c r="H14" s="12">
        <v>0</v>
      </c>
      <c r="I14" s="12">
        <v>0</v>
      </c>
      <c r="J14" s="24">
        <v>1350.5</v>
      </c>
      <c r="K14" s="12">
        <v>0</v>
      </c>
    </row>
    <row r="15" spans="1:11" ht="50.25" customHeight="1">
      <c r="A15" s="234"/>
      <c r="B15" s="234"/>
      <c r="C15" s="184"/>
      <c r="D15" s="216"/>
      <c r="E15" s="12">
        <v>2019</v>
      </c>
      <c r="F15" s="12"/>
      <c r="G15" s="24">
        <f>SUM(H15:K15)</f>
        <v>1317.1</v>
      </c>
      <c r="H15" s="12">
        <v>0</v>
      </c>
      <c r="I15" s="12">
        <v>0</v>
      </c>
      <c r="J15" s="24">
        <v>1317.1</v>
      </c>
      <c r="K15" s="12">
        <v>0</v>
      </c>
    </row>
    <row r="16" spans="1:11" ht="15.75" customHeight="1">
      <c r="A16" s="233" t="s">
        <v>57</v>
      </c>
      <c r="B16" s="233"/>
      <c r="C16" s="233"/>
      <c r="D16" s="233"/>
      <c r="E16" s="233"/>
      <c r="F16" s="118"/>
      <c r="G16" s="34">
        <f>SUM(G13:G15)</f>
        <v>3919.2999999999997</v>
      </c>
      <c r="H16" s="33">
        <f>SUM(H13:H15)</f>
        <v>0</v>
      </c>
      <c r="I16" s="33">
        <f>SUM(I13:I15)</f>
        <v>0</v>
      </c>
      <c r="J16" s="34">
        <f>SUM(J13:J15)</f>
        <v>3919.2999999999997</v>
      </c>
      <c r="K16" s="33">
        <f>SUM(K13:K15)</f>
        <v>0</v>
      </c>
    </row>
    <row r="17" spans="1:11" ht="41.25" customHeight="1">
      <c r="A17" s="234" t="s">
        <v>162</v>
      </c>
      <c r="B17" s="234"/>
      <c r="C17" s="184" t="s">
        <v>27</v>
      </c>
      <c r="D17" s="235" t="s">
        <v>163</v>
      </c>
      <c r="E17" s="12">
        <v>2017</v>
      </c>
      <c r="F17" s="12"/>
      <c r="G17" s="24">
        <f>SUM(H17:K17)</f>
        <v>308.3</v>
      </c>
      <c r="H17" s="21">
        <v>0</v>
      </c>
      <c r="I17" s="21">
        <v>0</v>
      </c>
      <c r="J17" s="24">
        <v>308.3</v>
      </c>
      <c r="K17" s="12">
        <v>0</v>
      </c>
    </row>
    <row r="18" spans="1:11" ht="44.25" customHeight="1">
      <c r="A18" s="234"/>
      <c r="B18" s="234"/>
      <c r="C18" s="184"/>
      <c r="D18" s="235"/>
      <c r="E18" s="18">
        <v>2018</v>
      </c>
      <c r="F18" s="18"/>
      <c r="G18" s="24">
        <f>SUM(H18:K18)</f>
        <v>735.9</v>
      </c>
      <c r="H18" s="21">
        <v>0</v>
      </c>
      <c r="I18" s="21">
        <v>0</v>
      </c>
      <c r="J18" s="24">
        <v>735.9</v>
      </c>
      <c r="K18" s="12">
        <v>0</v>
      </c>
    </row>
    <row r="19" spans="1:11" ht="35.25" customHeight="1">
      <c r="A19" s="234"/>
      <c r="B19" s="234"/>
      <c r="C19" s="184"/>
      <c r="D19" s="235"/>
      <c r="E19" s="18">
        <v>2019</v>
      </c>
      <c r="F19" s="18"/>
      <c r="G19" s="24">
        <f>SUM(H19:K19)</f>
        <v>712.3</v>
      </c>
      <c r="H19" s="119">
        <v>0</v>
      </c>
      <c r="I19" s="119">
        <v>0</v>
      </c>
      <c r="J19" s="120">
        <v>712.3</v>
      </c>
      <c r="K19" s="21">
        <v>0</v>
      </c>
    </row>
    <row r="20" spans="1:11" ht="16.5" customHeight="1">
      <c r="A20" s="233" t="s">
        <v>57</v>
      </c>
      <c r="B20" s="233"/>
      <c r="C20" s="233"/>
      <c r="D20" s="233"/>
      <c r="E20" s="233"/>
      <c r="F20" s="118"/>
      <c r="G20" s="34">
        <f>SUM(G17:G19)</f>
        <v>1756.5</v>
      </c>
      <c r="H20" s="33">
        <f>SUM(H17:H19)</f>
        <v>0</v>
      </c>
      <c r="I20" s="33">
        <f>SUM(I17:I19)</f>
        <v>0</v>
      </c>
      <c r="J20" s="34">
        <f>SUM(J17:J19)</f>
        <v>1756.5</v>
      </c>
      <c r="K20" s="33">
        <f>SUM(K17:K19)</f>
        <v>0</v>
      </c>
    </row>
    <row r="21" spans="1:11" ht="50.25" customHeight="1">
      <c r="A21" s="236" t="s">
        <v>164</v>
      </c>
      <c r="B21" s="236"/>
      <c r="C21" s="176" t="s">
        <v>27</v>
      </c>
      <c r="D21" s="237" t="s">
        <v>163</v>
      </c>
      <c r="E21" s="121">
        <v>2017</v>
      </c>
      <c r="F21" s="121"/>
      <c r="G21" s="122">
        <f>H21+I21+J21+K21</f>
        <v>15775.07255</v>
      </c>
      <c r="H21" s="123">
        <v>0</v>
      </c>
      <c r="I21" s="124">
        <v>942</v>
      </c>
      <c r="J21" s="122">
        <v>14833.07255</v>
      </c>
      <c r="K21" s="123">
        <v>0</v>
      </c>
    </row>
    <row r="22" spans="1:11" ht="43.5" customHeight="1">
      <c r="A22" s="236"/>
      <c r="B22" s="236"/>
      <c r="C22" s="176"/>
      <c r="D22" s="176"/>
      <c r="E22" s="121">
        <v>2018</v>
      </c>
      <c r="F22" s="121"/>
      <c r="G22" s="124">
        <f>H22+I22+J22+K22</f>
        <v>15745.4</v>
      </c>
      <c r="H22" s="123">
        <v>0</v>
      </c>
      <c r="I22" s="123">
        <v>0</v>
      </c>
      <c r="J22" s="124">
        <v>15745.4</v>
      </c>
      <c r="K22" s="123">
        <v>0</v>
      </c>
    </row>
    <row r="23" spans="1:11" ht="52.5" customHeight="1">
      <c r="A23" s="236"/>
      <c r="B23" s="236"/>
      <c r="C23" s="176"/>
      <c r="D23" s="176"/>
      <c r="E23" s="121">
        <v>2019</v>
      </c>
      <c r="F23" s="121"/>
      <c r="G23" s="124">
        <f>H23+I23+J23+K23</f>
        <v>15314.8</v>
      </c>
      <c r="H23" s="123">
        <v>0</v>
      </c>
      <c r="I23" s="123">
        <v>0</v>
      </c>
      <c r="J23" s="124">
        <v>15314.8</v>
      </c>
      <c r="K23" s="123">
        <v>0</v>
      </c>
    </row>
    <row r="24" spans="1:11" ht="13.5">
      <c r="A24" s="238" t="s">
        <v>57</v>
      </c>
      <c r="B24" s="238"/>
      <c r="C24" s="238"/>
      <c r="D24" s="238"/>
      <c r="E24" s="238"/>
      <c r="F24" s="125"/>
      <c r="G24" s="126">
        <f>SUM(G21:G23)</f>
        <v>46835.272549999994</v>
      </c>
      <c r="H24" s="127">
        <f>SUM(H21:H23)</f>
        <v>0</v>
      </c>
      <c r="I24" s="128">
        <f>SUM(I21:I23)</f>
        <v>942</v>
      </c>
      <c r="J24" s="126">
        <f>SUM(J21:J23)</f>
        <v>45893.272549999994</v>
      </c>
      <c r="K24" s="127">
        <f>SUM(K21:K23)</f>
        <v>0</v>
      </c>
    </row>
    <row r="25" spans="1:11" ht="29.25" customHeight="1">
      <c r="A25" s="234" t="s">
        <v>35</v>
      </c>
      <c r="B25" s="234"/>
      <c r="C25" s="239" t="s">
        <v>36</v>
      </c>
      <c r="D25" s="240" t="s">
        <v>163</v>
      </c>
      <c r="E25" s="45">
        <v>2017</v>
      </c>
      <c r="F25" s="45"/>
      <c r="G25" s="46">
        <f>H25+I25+J25+K25</f>
        <v>2100.63488</v>
      </c>
      <c r="H25" s="45">
        <v>0</v>
      </c>
      <c r="I25" s="45">
        <v>1256.8393</v>
      </c>
      <c r="J25" s="45">
        <v>843.79558</v>
      </c>
      <c r="K25" s="45">
        <v>0</v>
      </c>
    </row>
    <row r="26" spans="1:11" ht="39" customHeight="1">
      <c r="A26" s="234"/>
      <c r="B26" s="234"/>
      <c r="C26" s="239"/>
      <c r="D26" s="239"/>
      <c r="E26" s="45">
        <v>2018</v>
      </c>
      <c r="F26" s="45"/>
      <c r="G26" s="45">
        <f>H26+I26+J26+K26</f>
        <v>0</v>
      </c>
      <c r="H26" s="45">
        <v>0</v>
      </c>
      <c r="I26" s="45">
        <v>0</v>
      </c>
      <c r="J26" s="45">
        <v>0</v>
      </c>
      <c r="K26" s="45">
        <v>0</v>
      </c>
    </row>
    <row r="27" spans="1:11" ht="30" customHeight="1">
      <c r="A27" s="234"/>
      <c r="B27" s="234"/>
      <c r="C27" s="239"/>
      <c r="D27" s="239"/>
      <c r="E27" s="45">
        <v>2019</v>
      </c>
      <c r="F27" s="45"/>
      <c r="G27" s="45">
        <f>H27+I27+J27+K27</f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ht="13.5">
      <c r="A28" s="241"/>
      <c r="B28" s="241"/>
      <c r="C28" s="241"/>
      <c r="D28" s="241"/>
      <c r="E28" s="48" t="s">
        <v>69</v>
      </c>
      <c r="F28" s="48"/>
      <c r="G28" s="48">
        <f>SUM(G25:G27)</f>
        <v>2100.63488</v>
      </c>
      <c r="H28" s="48">
        <f>SUM(H25:H27)</f>
        <v>0</v>
      </c>
      <c r="I28" s="48">
        <f>SUM(I25:I27)</f>
        <v>1256.8393</v>
      </c>
      <c r="J28" s="48">
        <f>SUM(J25:J27)</f>
        <v>843.79558</v>
      </c>
      <c r="K28" s="48">
        <f>SUM(K25:K27)</f>
        <v>0</v>
      </c>
    </row>
    <row r="29" spans="1:11" ht="37.5" customHeight="1">
      <c r="A29" s="234" t="s">
        <v>38</v>
      </c>
      <c r="B29" s="234"/>
      <c r="C29" s="242" t="s">
        <v>39</v>
      </c>
      <c r="D29" s="215" t="s">
        <v>165</v>
      </c>
      <c r="E29" s="45">
        <v>2017</v>
      </c>
      <c r="F29" s="45"/>
      <c r="G29" s="45">
        <f>H29+I29+J29+K29</f>
        <v>880.857</v>
      </c>
      <c r="H29" s="45">
        <v>0</v>
      </c>
      <c r="I29" s="45">
        <v>0</v>
      </c>
      <c r="J29" s="45">
        <v>0</v>
      </c>
      <c r="K29" s="45">
        <v>880.857</v>
      </c>
    </row>
    <row r="30" spans="1:11" ht="36" customHeight="1">
      <c r="A30" s="234"/>
      <c r="B30" s="234"/>
      <c r="C30" s="242"/>
      <c r="D30" s="215"/>
      <c r="E30" s="45">
        <v>2018</v>
      </c>
      <c r="F30" s="45"/>
      <c r="G30" s="45">
        <f>H30+I30+J30+K30</f>
        <v>1357</v>
      </c>
      <c r="H30" s="45">
        <v>0</v>
      </c>
      <c r="I30" s="45">
        <v>0</v>
      </c>
      <c r="J30" s="45">
        <v>0</v>
      </c>
      <c r="K30" s="129">
        <v>1357</v>
      </c>
    </row>
    <row r="31" spans="1:11" ht="38.25" customHeight="1">
      <c r="A31" s="234"/>
      <c r="B31" s="234"/>
      <c r="C31" s="242"/>
      <c r="D31" s="215"/>
      <c r="E31" s="45">
        <v>2019</v>
      </c>
      <c r="F31" s="45"/>
      <c r="G31" s="45">
        <f>H31+I31+J31+K31</f>
        <v>1357</v>
      </c>
      <c r="H31" s="45">
        <v>0</v>
      </c>
      <c r="I31" s="45">
        <v>0</v>
      </c>
      <c r="J31" s="45">
        <v>0</v>
      </c>
      <c r="K31" s="129">
        <v>1357</v>
      </c>
    </row>
    <row r="32" spans="1:11" ht="13.5">
      <c r="A32" s="241"/>
      <c r="B32" s="241"/>
      <c r="C32" s="241"/>
      <c r="D32" s="241"/>
      <c r="E32" s="48" t="s">
        <v>69</v>
      </c>
      <c r="F32" s="48"/>
      <c r="G32" s="48">
        <f>SUM(G29:G31)</f>
        <v>3594.857</v>
      </c>
      <c r="H32" s="48">
        <f>SUM(H29:H31)</f>
        <v>0</v>
      </c>
      <c r="I32" s="48">
        <f>SUM(I29:I31)</f>
        <v>0</v>
      </c>
      <c r="J32" s="48">
        <f>SUM(J29:J31)</f>
        <v>0</v>
      </c>
      <c r="K32" s="48">
        <f>SUM(K29:K31)</f>
        <v>3594.857</v>
      </c>
    </row>
  </sheetData>
  <sheetProtection selectLockedCells="1" selectUnlockedCells="1"/>
  <mergeCells count="37">
    <mergeCell ref="A28:D28"/>
    <mergeCell ref="A29:B31"/>
    <mergeCell ref="C29:C31"/>
    <mergeCell ref="D29:D31"/>
    <mergeCell ref="A32:D32"/>
    <mergeCell ref="A20:E20"/>
    <mergeCell ref="A21:B23"/>
    <mergeCell ref="C21:C23"/>
    <mergeCell ref="D21:D23"/>
    <mergeCell ref="A24:E24"/>
    <mergeCell ref="A25:B27"/>
    <mergeCell ref="C25:C27"/>
    <mergeCell ref="D25:D27"/>
    <mergeCell ref="A12:E12"/>
    <mergeCell ref="A13:B15"/>
    <mergeCell ref="C13:C15"/>
    <mergeCell ref="D13:D15"/>
    <mergeCell ref="A16:E16"/>
    <mergeCell ref="A17:B19"/>
    <mergeCell ref="C17:C19"/>
    <mergeCell ref="D17:D19"/>
    <mergeCell ref="F7:G7"/>
    <mergeCell ref="A8:B8"/>
    <mergeCell ref="F8:G8"/>
    <mergeCell ref="A9:B11"/>
    <mergeCell ref="C9:C11"/>
    <mergeCell ref="D9:D11"/>
    <mergeCell ref="A1:K1"/>
    <mergeCell ref="I2:K2"/>
    <mergeCell ref="I3:K3"/>
    <mergeCell ref="J4:K4"/>
    <mergeCell ref="A5:K5"/>
    <mergeCell ref="A6:B7"/>
    <mergeCell ref="C6:C7"/>
    <mergeCell ref="D6:D7"/>
    <mergeCell ref="E6:E7"/>
    <mergeCell ref="F6:K6"/>
  </mergeCells>
  <printOptions/>
  <pageMargins left="0.7479166666666667" right="0.7083333333333334" top="0.7083333333333334" bottom="0.7083333333333334" header="0.5118055555555555" footer="0.5118055555555555"/>
  <pageSetup fitToHeight="2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J25"/>
  <sheetViews>
    <sheetView zoomScale="110" zoomScaleNormal="110" zoomScaleSheetLayoutView="120" zoomScalePageLayoutView="0" workbookViewId="0" topLeftCell="A1">
      <selection activeCell="H3" sqref="H3:J4"/>
    </sheetView>
  </sheetViews>
  <sheetFormatPr defaultColWidth="8.7109375" defaultRowHeight="12.75"/>
  <cols>
    <col min="1" max="1" width="4.421875" style="49" customWidth="1"/>
    <col min="2" max="2" width="51.7109375" style="49" customWidth="1"/>
    <col min="3" max="3" width="8.00390625" style="130" customWidth="1"/>
    <col min="4" max="4" width="43.421875" style="49" customWidth="1"/>
    <col min="5" max="5" width="15.28125" style="49" customWidth="1"/>
    <col min="6" max="6" width="24.28125" style="49" customWidth="1"/>
    <col min="7" max="7" width="14.57421875" style="49" customWidth="1"/>
    <col min="8" max="8" width="18.140625" style="49" customWidth="1"/>
    <col min="9" max="9" width="14.7109375" style="49" customWidth="1"/>
    <col min="10" max="10" width="15.00390625" style="49" customWidth="1"/>
    <col min="11" max="16384" width="8.7109375" style="49" customWidth="1"/>
  </cols>
  <sheetData>
    <row r="1" spans="1:10" ht="15">
      <c r="A1" s="219" t="s">
        <v>166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45" customHeight="1">
      <c r="A2" s="89"/>
      <c r="B2" s="89"/>
      <c r="C2" s="89"/>
      <c r="D2" s="89"/>
      <c r="E2" s="89"/>
      <c r="F2" s="89"/>
      <c r="G2" s="89"/>
      <c r="H2" s="220" t="s">
        <v>1</v>
      </c>
      <c r="I2" s="220"/>
      <c r="J2" s="220"/>
    </row>
    <row r="3" spans="1:10" ht="29.25" customHeight="1">
      <c r="A3" s="89"/>
      <c r="B3" s="89"/>
      <c r="C3" s="89"/>
      <c r="D3" s="89"/>
      <c r="E3" s="89"/>
      <c r="F3" s="89"/>
      <c r="G3" s="89"/>
      <c r="H3" s="220"/>
      <c r="I3" s="220"/>
      <c r="J3" s="220"/>
    </row>
    <row r="4" spans="1:10" ht="15">
      <c r="A4" s="89"/>
      <c r="B4" s="89"/>
      <c r="C4" s="89"/>
      <c r="D4" s="89"/>
      <c r="E4" s="89"/>
      <c r="F4" s="89"/>
      <c r="G4" s="89"/>
      <c r="H4" s="89"/>
      <c r="I4" s="221"/>
      <c r="J4" s="221"/>
    </row>
    <row r="5" spans="1:10" ht="15">
      <c r="A5" s="243" t="s">
        <v>167</v>
      </c>
      <c r="B5" s="243"/>
      <c r="C5" s="243"/>
      <c r="D5" s="243"/>
      <c r="E5" s="243"/>
      <c r="F5" s="243"/>
      <c r="G5" s="243"/>
      <c r="H5" s="243"/>
      <c r="I5" s="243"/>
      <c r="J5" s="243"/>
    </row>
    <row r="6" spans="1:10" ht="90.75" customHeight="1">
      <c r="A6" s="56" t="s">
        <v>168</v>
      </c>
      <c r="B6" s="56" t="s">
        <v>103</v>
      </c>
      <c r="C6" s="56" t="s">
        <v>169</v>
      </c>
      <c r="D6" s="56" t="s">
        <v>170</v>
      </c>
      <c r="E6" s="56" t="s">
        <v>171</v>
      </c>
      <c r="F6" s="56" t="s">
        <v>172</v>
      </c>
      <c r="G6" s="56" t="s">
        <v>173</v>
      </c>
      <c r="H6" s="56" t="s">
        <v>174</v>
      </c>
      <c r="I6" s="56" t="s">
        <v>175</v>
      </c>
      <c r="J6" s="56" t="s">
        <v>176</v>
      </c>
    </row>
    <row r="7" spans="1:10" ht="15">
      <c r="A7" s="90">
        <v>1</v>
      </c>
      <c r="B7" s="131">
        <v>2</v>
      </c>
      <c r="C7" s="90">
        <v>3</v>
      </c>
      <c r="D7" s="90">
        <v>4</v>
      </c>
      <c r="E7" s="90">
        <v>5</v>
      </c>
      <c r="F7" s="90">
        <v>6</v>
      </c>
      <c r="G7" s="90">
        <v>7</v>
      </c>
      <c r="H7" s="90">
        <v>8</v>
      </c>
      <c r="I7" s="90">
        <v>9</v>
      </c>
      <c r="J7" s="90">
        <v>10</v>
      </c>
    </row>
    <row r="8" spans="1:10" ht="74.25" customHeight="1">
      <c r="A8" s="63">
        <v>1</v>
      </c>
      <c r="B8" s="79" t="s">
        <v>177</v>
      </c>
      <c r="C8" s="56" t="s">
        <v>117</v>
      </c>
      <c r="D8" s="132" t="s">
        <v>178</v>
      </c>
      <c r="E8" s="57" t="s">
        <v>179</v>
      </c>
      <c r="F8" s="56" t="s">
        <v>180</v>
      </c>
      <c r="G8" s="56" t="s">
        <v>180</v>
      </c>
      <c r="H8" s="57" t="s">
        <v>181</v>
      </c>
      <c r="I8" s="57" t="s">
        <v>154</v>
      </c>
      <c r="J8" s="57" t="s">
        <v>182</v>
      </c>
    </row>
    <row r="9" spans="1:10" ht="49.5" customHeight="1">
      <c r="A9" s="56">
        <v>2</v>
      </c>
      <c r="B9" s="79" t="s">
        <v>150</v>
      </c>
      <c r="C9" s="56" t="s">
        <v>122</v>
      </c>
      <c r="D9" s="132" t="s">
        <v>183</v>
      </c>
      <c r="E9" s="57" t="s">
        <v>179</v>
      </c>
      <c r="F9" s="56" t="s">
        <v>180</v>
      </c>
      <c r="G9" s="56"/>
      <c r="H9" s="57" t="s">
        <v>184</v>
      </c>
      <c r="I9" s="57" t="s">
        <v>185</v>
      </c>
      <c r="J9" s="57" t="s">
        <v>182</v>
      </c>
    </row>
    <row r="10" spans="1:10" ht="93.75" customHeight="1">
      <c r="A10" s="53">
        <v>3</v>
      </c>
      <c r="B10" s="67" t="s">
        <v>186</v>
      </c>
      <c r="C10" s="53" t="s">
        <v>122</v>
      </c>
      <c r="D10" s="67" t="s">
        <v>187</v>
      </c>
      <c r="E10" s="67" t="s">
        <v>179</v>
      </c>
      <c r="F10" s="132" t="s">
        <v>188</v>
      </c>
      <c r="G10" s="133"/>
      <c r="H10" s="67" t="s">
        <v>184</v>
      </c>
      <c r="I10" s="67" t="s">
        <v>154</v>
      </c>
      <c r="J10" s="67" t="s">
        <v>182</v>
      </c>
    </row>
    <row r="11" spans="1:10" ht="83.25" customHeight="1">
      <c r="A11" s="76">
        <v>4</v>
      </c>
      <c r="B11" s="54" t="s">
        <v>189</v>
      </c>
      <c r="C11" s="53" t="s">
        <v>122</v>
      </c>
      <c r="D11" s="67" t="s">
        <v>190</v>
      </c>
      <c r="E11" s="67" t="s">
        <v>179</v>
      </c>
      <c r="F11" s="132" t="s">
        <v>188</v>
      </c>
      <c r="G11" s="53"/>
      <c r="H11" s="67" t="s">
        <v>191</v>
      </c>
      <c r="I11" s="67" t="s">
        <v>154</v>
      </c>
      <c r="J11" s="67" t="s">
        <v>182</v>
      </c>
    </row>
    <row r="12" spans="1:10" ht="78" customHeight="1">
      <c r="A12" s="63">
        <v>5</v>
      </c>
      <c r="B12" s="77" t="s">
        <v>192</v>
      </c>
      <c r="C12" s="56" t="s">
        <v>122</v>
      </c>
      <c r="D12" s="57" t="s">
        <v>193</v>
      </c>
      <c r="E12" s="57" t="s">
        <v>179</v>
      </c>
      <c r="F12" s="132" t="s">
        <v>188</v>
      </c>
      <c r="G12" s="56"/>
      <c r="H12" s="57" t="s">
        <v>191</v>
      </c>
      <c r="I12" s="57" t="s">
        <v>154</v>
      </c>
      <c r="J12" s="57" t="s">
        <v>182</v>
      </c>
    </row>
    <row r="13" spans="1:10" ht="79.5" customHeight="1">
      <c r="A13" s="63">
        <v>6</v>
      </c>
      <c r="B13" s="77" t="s">
        <v>194</v>
      </c>
      <c r="C13" s="56" t="s">
        <v>117</v>
      </c>
      <c r="D13" s="57" t="s">
        <v>195</v>
      </c>
      <c r="E13" s="57" t="s">
        <v>179</v>
      </c>
      <c r="F13" s="56" t="s">
        <v>180</v>
      </c>
      <c r="G13" s="132"/>
      <c r="H13" s="57" t="s">
        <v>181</v>
      </c>
      <c r="I13" s="57" t="s">
        <v>94</v>
      </c>
      <c r="J13" s="57" t="s">
        <v>182</v>
      </c>
    </row>
    <row r="14" spans="1:10" ht="66" customHeight="1">
      <c r="A14" s="63">
        <v>7</v>
      </c>
      <c r="B14" s="79" t="s">
        <v>196</v>
      </c>
      <c r="C14" s="56" t="s">
        <v>117</v>
      </c>
      <c r="D14" s="57" t="s">
        <v>197</v>
      </c>
      <c r="E14" s="57" t="s">
        <v>179</v>
      </c>
      <c r="F14" s="56" t="s">
        <v>180</v>
      </c>
      <c r="G14" s="132"/>
      <c r="H14" s="57" t="s">
        <v>181</v>
      </c>
      <c r="I14" s="57" t="s">
        <v>94</v>
      </c>
      <c r="J14" s="57" t="s">
        <v>182</v>
      </c>
    </row>
    <row r="15" spans="1:10" ht="55.5" customHeight="1">
      <c r="A15" s="63">
        <v>8</v>
      </c>
      <c r="B15" s="79" t="s">
        <v>198</v>
      </c>
      <c r="C15" s="56" t="s">
        <v>199</v>
      </c>
      <c r="D15" s="79" t="s">
        <v>200</v>
      </c>
      <c r="E15" s="57" t="s">
        <v>179</v>
      </c>
      <c r="F15" s="56" t="s">
        <v>180</v>
      </c>
      <c r="G15" s="132"/>
      <c r="H15" s="57" t="s">
        <v>191</v>
      </c>
      <c r="I15" s="57" t="s">
        <v>94</v>
      </c>
      <c r="J15" s="57" t="s">
        <v>182</v>
      </c>
    </row>
    <row r="16" spans="1:10" ht="72" customHeight="1">
      <c r="A16" s="63">
        <v>9</v>
      </c>
      <c r="B16" s="79" t="s">
        <v>133</v>
      </c>
      <c r="C16" s="56" t="s">
        <v>201</v>
      </c>
      <c r="D16" s="79" t="s">
        <v>202</v>
      </c>
      <c r="E16" s="57" t="s">
        <v>203</v>
      </c>
      <c r="F16" s="134"/>
      <c r="G16" s="132"/>
      <c r="H16" s="57" t="s">
        <v>204</v>
      </c>
      <c r="I16" s="57" t="s">
        <v>205</v>
      </c>
      <c r="J16" s="57" t="s">
        <v>206</v>
      </c>
    </row>
    <row r="17" spans="1:10" ht="89.25" customHeight="1">
      <c r="A17" s="63">
        <v>10</v>
      </c>
      <c r="B17" s="54" t="s">
        <v>135</v>
      </c>
      <c r="C17" s="56" t="s">
        <v>128</v>
      </c>
      <c r="D17" s="54" t="s">
        <v>207</v>
      </c>
      <c r="E17" s="57" t="s">
        <v>208</v>
      </c>
      <c r="F17" s="56" t="s">
        <v>188</v>
      </c>
      <c r="G17" s="132"/>
      <c r="H17" s="57" t="s">
        <v>191</v>
      </c>
      <c r="I17" s="57" t="s">
        <v>94</v>
      </c>
      <c r="J17" s="57" t="s">
        <v>206</v>
      </c>
    </row>
    <row r="18" ht="15">
      <c r="B18" s="135"/>
    </row>
    <row r="19" spans="2:3" ht="12.75" customHeight="1">
      <c r="B19" s="244" t="s">
        <v>136</v>
      </c>
      <c r="C19" s="244"/>
    </row>
    <row r="20" ht="15">
      <c r="B20" s="136" t="s">
        <v>209</v>
      </c>
    </row>
    <row r="21" ht="15">
      <c r="B21" s="136" t="s">
        <v>210</v>
      </c>
    </row>
    <row r="22" spans="2:10" ht="29.25" customHeight="1">
      <c r="B22" s="199" t="s">
        <v>211</v>
      </c>
      <c r="C22" s="199"/>
      <c r="D22" s="199"/>
      <c r="E22" s="199"/>
      <c r="F22" s="199"/>
      <c r="G22" s="199"/>
      <c r="H22" s="199"/>
      <c r="I22" s="199"/>
      <c r="J22" s="199"/>
    </row>
    <row r="23" spans="2:10" ht="30.75" customHeight="1">
      <c r="B23" s="199" t="s">
        <v>212</v>
      </c>
      <c r="C23" s="199"/>
      <c r="D23" s="199"/>
      <c r="E23" s="199"/>
      <c r="F23" s="199"/>
      <c r="G23" s="199"/>
      <c r="H23" s="199"/>
      <c r="I23" s="199"/>
      <c r="J23" s="199"/>
    </row>
    <row r="24" ht="15">
      <c r="B24" s="136" t="s">
        <v>213</v>
      </c>
    </row>
    <row r="25" ht="15">
      <c r="B25" s="136" t="s">
        <v>214</v>
      </c>
    </row>
  </sheetData>
  <sheetProtection selectLockedCells="1" selectUnlockedCells="1"/>
  <mergeCells count="8">
    <mergeCell ref="B22:J22"/>
    <mergeCell ref="B23:J23"/>
    <mergeCell ref="A1:J1"/>
    <mergeCell ref="H2:J2"/>
    <mergeCell ref="H3:J3"/>
    <mergeCell ref="I4:J4"/>
    <mergeCell ref="A5:J5"/>
    <mergeCell ref="B19:C19"/>
  </mergeCells>
  <printOptions/>
  <pageMargins left="0.7875" right="0.7083333333333334" top="0.6298611111111111" bottom="0.6298611111111111" header="0.5118055555555555" footer="0.5118055555555555"/>
  <pageSetup horizontalDpi="300" verticalDpi="3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Q27"/>
  <sheetViews>
    <sheetView zoomScale="110" zoomScaleNormal="110" zoomScaleSheetLayoutView="120" zoomScalePageLayoutView="0" workbookViewId="0" topLeftCell="A1">
      <pane ySplit="12" topLeftCell="A16" activePane="bottomLeft" state="frozen"/>
      <selection pane="topLeft" activeCell="A1" sqref="A1"/>
      <selection pane="bottomLeft" activeCell="O3" sqref="O3:Q4"/>
    </sheetView>
  </sheetViews>
  <sheetFormatPr defaultColWidth="11.57421875" defaultRowHeight="12.75"/>
  <cols>
    <col min="1" max="1" width="5.28125" style="137" customWidth="1"/>
    <col min="2" max="2" width="18.28125" style="137" customWidth="1"/>
    <col min="3" max="3" width="16.421875" style="137" customWidth="1"/>
    <col min="4" max="16384" width="11.57421875" style="137" customWidth="1"/>
  </cols>
  <sheetData>
    <row r="1" spans="1:17" ht="12.75">
      <c r="A1" s="245" t="s">
        <v>215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ht="51.75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246" t="s">
        <v>1</v>
      </c>
      <c r="P2" s="246"/>
      <c r="Q2" s="246"/>
    </row>
    <row r="3" spans="1:17" ht="25.5" customHeight="1">
      <c r="A3" s="140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246"/>
      <c r="P3" s="246"/>
      <c r="Q3" s="246"/>
    </row>
    <row r="4" spans="1:17" ht="20.25" customHeight="1">
      <c r="A4" s="140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1"/>
      <c r="P4" s="246"/>
      <c r="Q4" s="246"/>
    </row>
    <row r="5" spans="1:17" ht="12.75">
      <c r="A5" s="247" t="s">
        <v>216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</row>
    <row r="6" spans="1:17" ht="43.5" customHeight="1">
      <c r="A6" s="247" t="s">
        <v>217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</row>
    <row r="7" spans="1:17" ht="12.75">
      <c r="A7" s="142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12.75" customHeight="1">
      <c r="A8" s="248" t="s">
        <v>218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</row>
    <row r="9" spans="1:17" ht="12.75" customHeight="1">
      <c r="A9" s="248" t="s">
        <v>219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</row>
    <row r="10" spans="1:17" ht="12.75">
      <c r="A10" s="143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</row>
    <row r="11" spans="1:17" ht="27.75" customHeight="1">
      <c r="A11" s="249" t="s">
        <v>4</v>
      </c>
      <c r="B11" s="249" t="s">
        <v>220</v>
      </c>
      <c r="C11" s="249" t="s">
        <v>221</v>
      </c>
      <c r="D11" s="249" t="s">
        <v>222</v>
      </c>
      <c r="E11" s="249" t="s">
        <v>223</v>
      </c>
      <c r="F11" s="249" t="s">
        <v>224</v>
      </c>
      <c r="G11" s="249"/>
      <c r="H11" s="249"/>
      <c r="I11" s="249"/>
      <c r="J11" s="249" t="s">
        <v>225</v>
      </c>
      <c r="K11" s="249"/>
      <c r="L11" s="249"/>
      <c r="M11" s="249"/>
      <c r="N11" s="249" t="s">
        <v>226</v>
      </c>
      <c r="O11" s="249"/>
      <c r="P11" s="249"/>
      <c r="Q11" s="249"/>
    </row>
    <row r="12" spans="1:17" ht="109.5" customHeight="1">
      <c r="A12" s="249"/>
      <c r="B12" s="249"/>
      <c r="C12" s="249"/>
      <c r="D12" s="249"/>
      <c r="E12" s="249"/>
      <c r="F12" s="144" t="s">
        <v>51</v>
      </c>
      <c r="G12" s="144" t="s">
        <v>52</v>
      </c>
      <c r="H12" s="144" t="s">
        <v>227</v>
      </c>
      <c r="I12" s="144" t="s">
        <v>228</v>
      </c>
      <c r="J12" s="144" t="s">
        <v>51</v>
      </c>
      <c r="K12" s="144" t="s">
        <v>52</v>
      </c>
      <c r="L12" s="144" t="s">
        <v>227</v>
      </c>
      <c r="M12" s="144" t="s">
        <v>228</v>
      </c>
      <c r="N12" s="144" t="s">
        <v>51</v>
      </c>
      <c r="O12" s="144" t="s">
        <v>52</v>
      </c>
      <c r="P12" s="144" t="s">
        <v>227</v>
      </c>
      <c r="Q12" s="144" t="s">
        <v>228</v>
      </c>
    </row>
    <row r="13" spans="1:17" ht="12.75">
      <c r="A13" s="145">
        <v>1</v>
      </c>
      <c r="B13" s="145">
        <v>2</v>
      </c>
      <c r="C13" s="145">
        <v>3</v>
      </c>
      <c r="D13" s="145">
        <v>4</v>
      </c>
      <c r="E13" s="145">
        <v>5</v>
      </c>
      <c r="F13" s="145">
        <v>6</v>
      </c>
      <c r="G13" s="145">
        <v>7</v>
      </c>
      <c r="H13" s="145">
        <v>8</v>
      </c>
      <c r="I13" s="145">
        <v>9</v>
      </c>
      <c r="J13" s="145">
        <v>10</v>
      </c>
      <c r="K13" s="145">
        <v>11</v>
      </c>
      <c r="L13" s="145">
        <v>12</v>
      </c>
      <c r="M13" s="145">
        <v>13</v>
      </c>
      <c r="N13" s="145">
        <v>14</v>
      </c>
      <c r="O13" s="145">
        <v>15</v>
      </c>
      <c r="P13" s="145">
        <v>16</v>
      </c>
      <c r="Q13" s="145">
        <v>17</v>
      </c>
    </row>
    <row r="14" spans="1:17" ht="16.5" customHeight="1">
      <c r="A14" s="144">
        <v>1</v>
      </c>
      <c r="B14" s="250" t="s">
        <v>229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7" ht="151.5" customHeight="1">
      <c r="A15" s="146" t="s">
        <v>230</v>
      </c>
      <c r="B15" s="147" t="s">
        <v>14</v>
      </c>
      <c r="C15" s="148" t="s">
        <v>231</v>
      </c>
      <c r="D15" s="149">
        <v>42736</v>
      </c>
      <c r="E15" s="149">
        <v>43100</v>
      </c>
      <c r="F15" s="147">
        <v>0</v>
      </c>
      <c r="G15" s="147">
        <v>238.7</v>
      </c>
      <c r="H15" s="147">
        <v>235.8</v>
      </c>
      <c r="I15" s="147">
        <v>0</v>
      </c>
      <c r="J15" s="147">
        <v>0</v>
      </c>
      <c r="K15" s="147">
        <f>'Таблица №2'!I15</f>
        <v>238.7</v>
      </c>
      <c r="L15" s="147">
        <f>'Таблица №2'!J15</f>
        <v>235.4</v>
      </c>
      <c r="M15" s="147">
        <v>0</v>
      </c>
      <c r="N15" s="147">
        <v>0</v>
      </c>
      <c r="O15" s="147">
        <f>K15</f>
        <v>238.7</v>
      </c>
      <c r="P15" s="147">
        <f>L15</f>
        <v>235.4</v>
      </c>
      <c r="Q15" s="147">
        <v>0</v>
      </c>
    </row>
    <row r="16" spans="1:17" ht="123" customHeight="1">
      <c r="A16" s="146" t="s">
        <v>232</v>
      </c>
      <c r="B16" s="147" t="s">
        <v>61</v>
      </c>
      <c r="C16" s="148" t="s">
        <v>62</v>
      </c>
      <c r="D16" s="149">
        <v>42736</v>
      </c>
      <c r="E16" s="149">
        <v>43100</v>
      </c>
      <c r="F16" s="147">
        <v>0</v>
      </c>
      <c r="G16" s="147">
        <v>0</v>
      </c>
      <c r="H16" s="147">
        <v>1265.1</v>
      </c>
      <c r="I16" s="147">
        <v>0</v>
      </c>
      <c r="J16" s="147">
        <v>0</v>
      </c>
      <c r="K16" s="147">
        <v>0</v>
      </c>
      <c r="L16" s="147">
        <f>'Таблица №2'!J19</f>
        <v>1249.24644</v>
      </c>
      <c r="M16" s="147">
        <v>0</v>
      </c>
      <c r="N16" s="147">
        <v>0</v>
      </c>
      <c r="O16" s="147">
        <v>0</v>
      </c>
      <c r="P16" s="147">
        <f>L16</f>
        <v>1249.24644</v>
      </c>
      <c r="Q16" s="147">
        <v>0</v>
      </c>
    </row>
    <row r="17" spans="1:17" ht="17.25" customHeight="1">
      <c r="A17" s="144">
        <v>4</v>
      </c>
      <c r="B17" s="250" t="s">
        <v>63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t="124.5" customHeight="1">
      <c r="A18" s="146" t="s">
        <v>233</v>
      </c>
      <c r="B18" s="147" t="s">
        <v>234</v>
      </c>
      <c r="C18" s="147" t="s">
        <v>235</v>
      </c>
      <c r="D18" s="149">
        <v>42736</v>
      </c>
      <c r="E18" s="149">
        <v>43100</v>
      </c>
      <c r="F18" s="147">
        <v>0</v>
      </c>
      <c r="G18" s="147">
        <v>191</v>
      </c>
      <c r="H18" s="147">
        <v>389.7</v>
      </c>
      <c r="I18" s="147">
        <v>0</v>
      </c>
      <c r="J18" s="147">
        <v>0</v>
      </c>
      <c r="K18" s="150">
        <f>'Таблица №2'!I27</f>
        <v>191</v>
      </c>
      <c r="L18" s="147">
        <f>'Таблица №2'!J27</f>
        <v>389.7</v>
      </c>
      <c r="M18" s="147">
        <v>0</v>
      </c>
      <c r="N18" s="147">
        <v>0</v>
      </c>
      <c r="O18" s="150">
        <f>K18</f>
        <v>191</v>
      </c>
      <c r="P18" s="150">
        <f>K18</f>
        <v>191</v>
      </c>
      <c r="Q18" s="147">
        <v>0</v>
      </c>
    </row>
    <row r="19" spans="1:17" ht="18" customHeight="1">
      <c r="A19" s="146" t="s">
        <v>236</v>
      </c>
      <c r="B19" s="251" t="s">
        <v>237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</row>
    <row r="20" spans="1:17" ht="126.75" customHeight="1">
      <c r="A20" s="146" t="s">
        <v>238</v>
      </c>
      <c r="B20" s="147" t="s">
        <v>239</v>
      </c>
      <c r="C20" s="147" t="s">
        <v>39</v>
      </c>
      <c r="D20" s="149">
        <v>42736</v>
      </c>
      <c r="E20" s="149">
        <v>43100</v>
      </c>
      <c r="F20" s="147">
        <v>0</v>
      </c>
      <c r="G20" s="147">
        <v>0</v>
      </c>
      <c r="H20" s="147">
        <v>1265.3</v>
      </c>
      <c r="I20" s="147">
        <v>0</v>
      </c>
      <c r="J20" s="147">
        <v>0</v>
      </c>
      <c r="K20" s="147">
        <v>0</v>
      </c>
      <c r="L20" s="147">
        <f>'Таблица №2'!J35</f>
        <v>1251.7</v>
      </c>
      <c r="M20" s="147">
        <v>0</v>
      </c>
      <c r="N20" s="147">
        <v>0</v>
      </c>
      <c r="O20" s="147">
        <v>0</v>
      </c>
      <c r="P20" s="147">
        <f>L20</f>
        <v>1251.7</v>
      </c>
      <c r="Q20" s="147">
        <v>0</v>
      </c>
    </row>
    <row r="21" spans="1:17" ht="90" customHeight="1">
      <c r="A21" s="146" t="s">
        <v>240</v>
      </c>
      <c r="B21" s="147" t="s">
        <v>241</v>
      </c>
      <c r="C21" s="147" t="s">
        <v>39</v>
      </c>
      <c r="D21" s="149">
        <v>42736</v>
      </c>
      <c r="E21" s="149">
        <v>43100</v>
      </c>
      <c r="F21" s="147">
        <v>0</v>
      </c>
      <c r="G21" s="147">
        <v>0</v>
      </c>
      <c r="H21" s="147">
        <v>308.4</v>
      </c>
      <c r="I21" s="147">
        <v>0</v>
      </c>
      <c r="J21" s="147">
        <v>0</v>
      </c>
      <c r="K21" s="147">
        <v>0</v>
      </c>
      <c r="L21" s="147">
        <f>'Таблица №2'!J39</f>
        <v>308.3</v>
      </c>
      <c r="M21" s="147">
        <v>0</v>
      </c>
      <c r="N21" s="147">
        <v>0</v>
      </c>
      <c r="O21" s="147">
        <v>0</v>
      </c>
      <c r="P21" s="147">
        <f>L21</f>
        <v>308.3</v>
      </c>
      <c r="Q21" s="147">
        <v>0</v>
      </c>
    </row>
    <row r="22" spans="1:17" ht="75.75" customHeight="1">
      <c r="A22" s="146" t="s">
        <v>242</v>
      </c>
      <c r="B22" s="147" t="s">
        <v>243</v>
      </c>
      <c r="C22" s="147" t="s">
        <v>94</v>
      </c>
      <c r="D22" s="149">
        <v>42736</v>
      </c>
      <c r="E22" s="149">
        <v>43100</v>
      </c>
      <c r="F22" s="147">
        <v>0</v>
      </c>
      <c r="G22" s="151">
        <v>942</v>
      </c>
      <c r="H22" s="147">
        <v>15798.5</v>
      </c>
      <c r="I22" s="147">
        <v>0</v>
      </c>
      <c r="J22" s="147">
        <v>0</v>
      </c>
      <c r="K22" s="147">
        <f>'Таблица №2'!I43</f>
        <v>942</v>
      </c>
      <c r="L22" s="147">
        <f>'Таблица №2'!J43</f>
        <v>14833.07255</v>
      </c>
      <c r="M22" s="147">
        <v>0</v>
      </c>
      <c r="N22" s="147">
        <v>0</v>
      </c>
      <c r="O22" s="147">
        <f>K22</f>
        <v>942</v>
      </c>
      <c r="P22" s="147">
        <f>L22</f>
        <v>14833.07255</v>
      </c>
      <c r="Q22" s="147">
        <v>0</v>
      </c>
    </row>
    <row r="23" spans="1:17" ht="75.75" customHeight="1">
      <c r="A23" s="146" t="s">
        <v>244</v>
      </c>
      <c r="B23" s="152" t="s">
        <v>35</v>
      </c>
      <c r="C23" s="147" t="s">
        <v>245</v>
      </c>
      <c r="D23" s="149">
        <v>42736</v>
      </c>
      <c r="E23" s="149">
        <v>43100</v>
      </c>
      <c r="F23" s="147">
        <v>0</v>
      </c>
      <c r="G23" s="147">
        <v>1256.9</v>
      </c>
      <c r="H23" s="147">
        <v>2699.5</v>
      </c>
      <c r="I23" s="147">
        <v>0</v>
      </c>
      <c r="J23" s="147">
        <v>0</v>
      </c>
      <c r="K23" s="147">
        <f>'Таблица №2'!I47</f>
        <v>1256.8393</v>
      </c>
      <c r="L23" s="147">
        <f>'Таблица №2'!J47</f>
        <v>843.79558</v>
      </c>
      <c r="M23" s="147">
        <v>0</v>
      </c>
      <c r="N23" s="147">
        <v>0</v>
      </c>
      <c r="O23" s="147">
        <f>K23</f>
        <v>1256.8393</v>
      </c>
      <c r="P23" s="147">
        <f>L23</f>
        <v>843.79558</v>
      </c>
      <c r="Q23" s="147">
        <v>0</v>
      </c>
    </row>
    <row r="24" spans="1:17" ht="233.25" customHeight="1">
      <c r="A24" s="146" t="s">
        <v>246</v>
      </c>
      <c r="B24" s="152" t="s">
        <v>38</v>
      </c>
      <c r="C24" s="147" t="s">
        <v>39</v>
      </c>
      <c r="D24" s="149">
        <v>42736</v>
      </c>
      <c r="E24" s="149">
        <v>43100</v>
      </c>
      <c r="F24" s="147">
        <v>0</v>
      </c>
      <c r="G24" s="147">
        <v>0</v>
      </c>
      <c r="H24" s="147">
        <v>0</v>
      </c>
      <c r="I24" s="147">
        <v>914.7</v>
      </c>
      <c r="J24" s="147">
        <v>0</v>
      </c>
      <c r="K24" s="147">
        <v>0</v>
      </c>
      <c r="L24" s="147">
        <v>0</v>
      </c>
      <c r="M24" s="147">
        <f>'Таблица №2'!K51</f>
        <v>880.857</v>
      </c>
      <c r="N24" s="147">
        <v>0</v>
      </c>
      <c r="O24" s="147">
        <v>0</v>
      </c>
      <c r="P24" s="147">
        <v>0</v>
      </c>
      <c r="Q24" s="147">
        <f>M24</f>
        <v>880.857</v>
      </c>
    </row>
    <row r="25" spans="1:17" ht="12.75">
      <c r="A25" s="143"/>
      <c r="B25" s="139"/>
      <c r="C25" s="139"/>
      <c r="D25" s="139"/>
      <c r="E25" s="139"/>
      <c r="F25" s="139"/>
      <c r="G25" s="139">
        <v>2628.6</v>
      </c>
      <c r="H25" s="139">
        <v>21962.3</v>
      </c>
      <c r="I25" s="139">
        <v>914.7</v>
      </c>
      <c r="J25" s="139"/>
      <c r="K25" s="139">
        <v>2628.5393</v>
      </c>
      <c r="L25" s="139">
        <v>19111.21457</v>
      </c>
      <c r="M25" s="139">
        <v>880.857</v>
      </c>
      <c r="N25" s="139"/>
      <c r="O25" s="139"/>
      <c r="P25" s="139"/>
      <c r="Q25" s="139"/>
    </row>
    <row r="26" spans="1:17" ht="12.75">
      <c r="A26" s="252" t="s">
        <v>136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7" ht="12.75">
      <c r="A27" s="248" t="s">
        <v>247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</row>
  </sheetData>
  <sheetProtection selectLockedCells="1" selectUnlockedCells="1"/>
  <mergeCells count="21">
    <mergeCell ref="B14:Q14"/>
    <mergeCell ref="B17:Q17"/>
    <mergeCell ref="B19:Q19"/>
    <mergeCell ref="A26:Q26"/>
    <mergeCell ref="A27:Q27"/>
    <mergeCell ref="A8:Q8"/>
    <mergeCell ref="A9:Q9"/>
    <mergeCell ref="A11:A12"/>
    <mergeCell ref="B11:B12"/>
    <mergeCell ref="C11:C12"/>
    <mergeCell ref="D11:D12"/>
    <mergeCell ref="E11:E12"/>
    <mergeCell ref="F11:I11"/>
    <mergeCell ref="J11:M11"/>
    <mergeCell ref="N11:Q11"/>
    <mergeCell ref="A1:Q1"/>
    <mergeCell ref="O2:Q2"/>
    <mergeCell ref="O3:Q3"/>
    <mergeCell ref="P4:Q4"/>
    <mergeCell ref="A5:Q5"/>
    <mergeCell ref="A6:Q6"/>
  </mergeCells>
  <printOptions/>
  <pageMargins left="0.39375" right="0.39375" top="0.39375" bottom="0.39375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Ангелина Яндринская</cp:lastModifiedBy>
  <dcterms:modified xsi:type="dcterms:W3CDTF">2018-10-30T11:43:04Z</dcterms:modified>
  <cp:category/>
  <cp:version/>
  <cp:contentType/>
  <cp:contentStatus/>
</cp:coreProperties>
</file>