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41" windowHeight="8192" windowWidth="16384" xWindow="0" yWindow="0"/>
  </bookViews>
  <sheets>
    <sheet name="9" sheetId="1" state="visible" r:id="rId2"/>
    <sheet name="10" sheetId="2" state="visible" r:id="rId3"/>
    <sheet name="11" sheetId="3" state="visible" r:id="rId4"/>
  </sheets>
  <definedNames>
    <definedName function="false" hidden="false" localSheetId="1" name="_xlnm.Print_Area" vbProcedure="false">'10'!$A$480:$G$508</definedName>
    <definedName function="false" hidden="false" localSheetId="2" name="_xlnm.Print_Area" vbProcedure="false">'11'!$A$516:$E$540</definedName>
    <definedName function="false" hidden="false" localSheetId="0" name="_xlnm.Print_Area" vbProcedure="false">'9'!$A$456:$Q$481</definedName>
    <definedName function="false" hidden="false" localSheetId="0" name="Print_Area_0" vbProcedure="false">#ССЫЛ!!$A$448:$Q$471</definedName>
    <definedName function="false" hidden="false" localSheetId="0" name="Print_Area_0_0" vbProcedure="false">#ССЫЛ!!$A$448:$Q$471</definedName>
    <definedName function="false" hidden="false" localSheetId="0" name="Print_Area_0_0_0" vbProcedure="false">#ССЫЛ!!$A$448:$Q$471</definedName>
    <definedName function="false" hidden="false" localSheetId="0" name="Print_Area_0_0_0_0" vbProcedure="false">#ССЫЛ!!$A$448:$Q$471</definedName>
    <definedName function="false" hidden="false" localSheetId="0" name="Print_Area_0_0_0_0_0" vbProcedure="false">#ССЫЛ!!$A$448:$Q$471</definedName>
    <definedName function="false" hidden="false" localSheetId="0" name="Print_Area_0_0_0_0_0_0" vbProcedure="false">#ССЫЛ!!$A$448:$Q$471</definedName>
    <definedName function="false" hidden="false" localSheetId="0" name="Print_Area_0_0_0_0_0_0_0" vbProcedure="false">#ССЫЛ!!$A$448:$Q$471</definedName>
    <definedName function="false" hidden="false" localSheetId="0" name="Print_Area_0_0_0_0_0_0_0_0" vbProcedure="false">#ССЫЛ!!$A$448:$Q$471</definedName>
    <definedName function="false" hidden="false" localSheetId="0" name="Print_Area_0_0_0_0_0_0_0_0_0" vbProcedure="false">#ССЫЛ!!$A$448:$Q$471</definedName>
    <definedName function="false" hidden="false" localSheetId="0" name="Print_Area_0_0_0_0_0_0_0_0_0_0" vbProcedure="false">#ССЫЛ!!$A$448:$Q$471</definedName>
    <definedName function="false" hidden="false" localSheetId="0" name="Print_Area_0_0_0_0_0_0_0_0_0_0_0" vbProcedure="false">#ССЫЛ!!$A$448:$Q$471</definedName>
    <definedName function="false" hidden="false" localSheetId="0" name="Print_Area_0_0_0_0_0_0_0_0_0_0_0_0" vbProcedure="false">#ССЫЛ!!$A$448:$Q$471</definedName>
    <definedName function="false" hidden="false" localSheetId="0" name="_xlnm.Print_Area" vbProcedure="false">#ССЫЛ!!$A$456:$Q$481</definedName>
    <definedName function="false" hidden="false" localSheetId="0" name="_xlnm.Print_Area_0" vbProcedure="false">#ССЫЛ!!$A$456:$Q$481</definedName>
    <definedName function="false" hidden="false" localSheetId="0" name="_xlnm.Print_Area_0_0" vbProcedure="false">#ССЫЛ!!$A$456:$Q$481</definedName>
    <definedName function="false" hidden="false" localSheetId="0" name="_xlnm.Print_Area_0_0_0" vbProcedure="false">#ССЫЛ!!$A$456:$Q$481</definedName>
    <definedName function="false" hidden="false" localSheetId="0" name="_xlnm.Print_Area_0_0_0_0" vbProcedure="false">#ССЫЛ!!$A$456:$Q$481</definedName>
    <definedName function="false" hidden="false" localSheetId="0" name="_xlnm.Print_Area_0_0_0_0_0" vbProcedure="false">#ССЫЛ!!$A$456:$Q$481</definedName>
    <definedName function="false" hidden="false" localSheetId="0" name="_xlnm.Print_Area_0_0_0_0_0_0" vbProcedure="false">#ССЫЛ!!$A$456:$Q$481</definedName>
    <definedName function="false" hidden="false" localSheetId="0" name="_xlnm.Print_Area_0_0_0_0_0_0_0" vbProcedure="false">#ССЫЛ!!$A$456:$Q$481</definedName>
    <definedName function="false" hidden="false" localSheetId="0" name="_xlnm.Print_Area_0_0_0_0_0_0_0_0" vbProcedure="false">#ССЫЛ!!$A$456:$Q$481</definedName>
    <definedName function="false" hidden="false" localSheetId="0" name="_xlnm.Print_Area_0_0_0_0_0_0_0_0_0" vbProcedure="false">#ССЫЛ!!$A$456:$Q$481</definedName>
    <definedName function="false" hidden="false" localSheetId="0" name="_xlnm.Print_Area_0_0_0_0_0_0_0_0_0_0" vbProcedure="false">#ССЫЛ!!$A$456:$Q$481</definedName>
    <definedName function="false" hidden="false" localSheetId="0" name="_xlnm.Print_Area_0_0_0_0_0_0_0_0_0_0_0" vbProcedure="false">#ССЫЛ!!$A$456:$Q$481</definedName>
    <definedName function="false" hidden="false" localSheetId="0" name="_xlnm.Print_Area_0_0_0_0_0_0_0_0_0_0_0_0" vbProcedure="false">#ССЫЛ!!$A$456:$Q$481</definedName>
    <definedName function="false" hidden="false" localSheetId="0" name="_xlnm.Print_Area_0_0_0_0_0_0_0_0_0_0_0_0_0" vbProcedure="false">#ССЫЛ!!$A$456:$Q$481</definedName>
    <definedName function="false" hidden="false" localSheetId="0" name="_xlnm.Print_Area_0_0_0_0_0_0_0_0_0_0_0_0_0_0" vbProcedure="false">#ССЫЛ!!$A$456:$Q$481</definedName>
    <definedName function="false" hidden="false" localSheetId="0" name="_xlnm.Print_Area_0_0_0_0_0_0_0_0_0_0_0_0_0_0_0" vbProcedure="false">#ССЫЛ!!$A$456:$Q$481</definedName>
    <definedName function="false" hidden="false" localSheetId="0" name="_xlnm.Print_Area_0_0_0_0_0_0_0_0_0_0_0_0_0_0_0_0" vbProcedure="false">#ССЫЛ!!$A$456:$Q$481</definedName>
    <definedName function="false" hidden="false" localSheetId="0" name="_xlnm.Print_Area_0_0_0_0_0_0_0_0_0_0_0_0_0_0_0_0_0" vbProcedure="false">#ССЫЛ!!$A$456:$Q$481</definedName>
    <definedName function="false" hidden="false" localSheetId="0" name="_xlnm.Print_Area_0_0_0_0_0_0_0_0_0_0_0_0_0_0_0_0_0_0" vbProcedure="false">#ССЫЛ!!$A$456:$Q$481</definedName>
    <definedName function="false" hidden="false" localSheetId="0" name="_xlnm.Print_Area_0_0_0_0_0_0_0_0_0_0_0_0_0_0_0_0_0_0_0" vbProcedure="false">#ССЫЛ!!$A$456:$Q$481</definedName>
    <definedName function="false" hidden="false" localSheetId="0" name="_xlnm.Print_Area_0_0_0_0_0_0_0_0_0_0_0_0_0_0_0_0_0_0_0_0" vbProcedure="false">#ССЫЛ!!$A$456:$Q$481</definedName>
    <definedName function="false" hidden="false" localSheetId="0" name="_xlnm.Print_Area_0_0_0_0_0_0_0_0_0_0_0_0_0_0_0_0_0_0_0_0_0" vbProcedure="false">#ССЫЛ!!$A$456:$Q$481</definedName>
    <definedName function="false" hidden="false" localSheetId="0" name="_xlnm.Print_Area_0_0_0_0_0_0_0_0_0_0_0_0_0_0_0_0_0_0_0_0_0_0" vbProcedure="false">#ССЫЛ!!$A$456:$Q$481</definedName>
    <definedName function="false" hidden="false" localSheetId="0" name="_xlnm.Print_Area_0_0_0_0_0_0_0_0_0_0_0_0_0_0_0_0_0_0_0_0_0_0_0" vbProcedure="false">#ССЫЛ!!$A$456:$Q$481</definedName>
    <definedName function="false" hidden="false" localSheetId="0" name="_xlnm.Print_Area_0_0_0_0_0_0_0_0_0_0_0_0_0_0_0_0_0_0_0_0_0_0_0_0" vbProcedure="false">#ССЫЛ!!$A$456:$Q$481</definedName>
    <definedName function="false" hidden="false" localSheetId="0" name="_xlnm.Print_Area_0_0_0_0_0_0_0_0_0_0_0_0_0_0_0_0_0_0_0_0_0_0_0_0_0" vbProcedure="false">#ССЫЛ!!$A$456:$Q$481</definedName>
    <definedName function="false" hidden="false" localSheetId="0" name="__xlnm.Print_Area" vbProcedure="false">#ССЫЛ!!$A$456:$Q$481</definedName>
    <definedName function="false" hidden="false" localSheetId="0" name="__xlnm.Print_Area_0" vbProcedure="false">#ССЫЛ!!$A$456:$Q$481</definedName>
    <definedName function="false" hidden="false" localSheetId="0" name="__xlnm.Print_Area_0_0" vbProcedure="false">#ССЫЛ!!$A$456:$Q$481</definedName>
    <definedName function="false" hidden="false" localSheetId="0" name="__xlnm.Print_Area_0_0_0" vbProcedure="false">#ССЫЛ!!$A$456:$Q$481</definedName>
    <definedName function="false" hidden="false" localSheetId="0" name="__xlnm.Print_Area_0_0_0_0" vbProcedure="false">#ССЫЛ!!$A$456:$Q$481</definedName>
    <definedName function="false" hidden="false" localSheetId="0" name="__xlnm.Print_Area_0_0_0_0_0" vbProcedure="false">#ССЫЛ!!$A$456:$Q$481</definedName>
    <definedName function="false" hidden="false" localSheetId="0" name="__xlnm.Print_Area_0_0_0_0_0_0" vbProcedure="false">#ССЫЛ!!$A$456:$Q$481</definedName>
    <definedName function="false" hidden="false" localSheetId="0" name="__xlnm.Print_Area_0_0_0_0_0_0_0" vbProcedure="false">#ССЫЛ!!$A$456:$Q$481</definedName>
    <definedName function="false" hidden="false" localSheetId="0" name="__xlnm.Print_Area_0_0_0_0_0_0_0_0" vbProcedure="false">#ССЫЛ!!$A$456:$Q$481</definedName>
    <definedName function="false" hidden="false" localSheetId="0" name="__xlnm.Print_Area_0_0_0_0_0_0_0_0_0" vbProcedure="false">#ССЫЛ!!$A$456:$Q$481</definedName>
    <definedName function="false" hidden="false" localSheetId="0" name="__xlnm.Print_Area_0_0_0_0_0_0_0_0_0_0" vbProcedure="false">#ССЫЛ!!$A$456:$Q$481</definedName>
    <definedName function="false" hidden="false" localSheetId="0" name="__xlnm.Print_Area_0_0_0_0_0_0_0_0_0_0_0" vbProcedure="false">#ССЫЛ!!$A$456:$Q$481</definedName>
    <definedName function="false" hidden="false" localSheetId="0" name="__xlnm.Print_Area_0_0_0_0_0_0_0_0_0_0_0_0" vbProcedure="false">#ССЫЛ!!$A$456:$Q$481</definedName>
    <definedName function="false" hidden="false" localSheetId="0" name="__xlnm.Print_Area_0_0_0_0_0_0_0_0_0_0_0_0_0" vbProcedure="false">#ССЫЛ!!$A$456:$Q$481</definedName>
    <definedName function="false" hidden="false" localSheetId="0" name="__xlnm.Print_Area_0_0_0_0_0_0_0_0_0_0_0_0_0_0" vbProcedure="false">#ССЫЛ!!$A$456:$Q$481</definedName>
    <definedName function="false" hidden="false" localSheetId="0" name="__xlnm.Print_Area_0_0_0_0_0_0_0_0_0_0_0_0_0_0_0" vbProcedure="false">#ССЫЛ!!$A$456:$Q$481</definedName>
    <definedName function="false" hidden="false" localSheetId="0" name="__xlnm.Print_Area_0_0_0_0_0_0_0_0_0_0_0_0_0_0_0_0" vbProcedure="false">#ССЫЛ!!$A$456:$Q$481</definedName>
    <definedName function="false" hidden="false" localSheetId="0" name="__xlnm.Print_Area_0_0_0_0_0_0_0_0_0_0_0_0_0_0_0_0_0" vbProcedure="false">#ССЫЛ!!$A$456:$Q$481</definedName>
    <definedName function="false" hidden="false" localSheetId="0" name="__xlnm.Print_Area_0_0_0_0_0_0_0_0_0_0_0_0_0_0_0_0_0_0" vbProcedure="false">#ССЫЛ!!$A$456:$Q$481</definedName>
    <definedName function="false" hidden="false" localSheetId="0" name="__xlnm.Print_Area_0_0_0_0_0_0_0_0_0_0_0_0_0_0_0_0_0_0_0" vbProcedure="false">#ССЫЛ!!$A$456:$Q$481</definedName>
    <definedName function="false" hidden="false" localSheetId="0" name="__xlnm.Print_Area_0_0_0_0_0_0_0_0_0_0_0_0_0_0_0_0_0_0_0_0" vbProcedure="false">#ССЫЛ!!$A$456:$Q$481</definedName>
    <definedName function="false" hidden="false" localSheetId="0" name="__xlnm.Print_Area_0_0_0_0_0_0_0_0_0_0_0_0_0_0_0_0_0_0_0_0_0" vbProcedure="false">#ССЫЛ!!$A$456:$Q$481</definedName>
    <definedName function="false" hidden="false" localSheetId="0" name="__xlnm.Print_Area_0_0_0_0_0_0_0_0_0_0_0_0_0_0_0_0_0_0_0_0_0_0" vbProcedure="false">#ССЫЛ!!$A$456:$Q$481</definedName>
    <definedName function="false" hidden="false" localSheetId="0" name="__xlnm.Print_Area_0_0_0_0_0_0_0_0_0_0_0_0_0_0_0_0_0_0_0_0_0_0_0" vbProcedure="false">#ССЫЛ!!$A$456:$Q$481</definedName>
    <definedName function="false" hidden="false" localSheetId="0" name="__xlnm.Print_Area_0_0_0_0_0_0_0_0_0_0_0_0_0_0_0_0_0_0_0_0_0_0_0_0" vbProcedure="false">#ССЫЛ!!$A$456:$Q$481</definedName>
    <definedName function="false" hidden="false" localSheetId="0" name="__xlnm.Print_Area_0_0_0_0_0_0_0_0_0_0_0_0_0_0_0_0_0_0_0_0_0_0_0_0_0" vbProcedure="false">#ССЫЛ!!$A$456:$Q$481</definedName>
    <definedName function="false" hidden="false" localSheetId="0" name="__xlnm.Print_Area_0_0_0_0_0_0_0_0_0_0_0_0_0_0_0_0_0_0_0_0_0_0_0_0_0_0" vbProcedure="false">#ССЫЛ!!$A$456:$Q$481</definedName>
    <definedName function="false" hidden="false" localSheetId="0" name="__xlnm.Print_Area_0_0_0_0_0_0_0_0_0_0_0_0_0_0_0_0_0_0_0_0_0_0_0_0_0_0_0" vbProcedure="false">#ССЫЛ!!$A$456:$Q$481</definedName>
    <definedName function="false" hidden="false" localSheetId="0" name="__xlnm.Print_Area_0_0_0_0_0_0_0_0_0_0_0_0_0_0_0_0_0_0_0_0_0_0_0_0_0_0_0_0" vbProcedure="false">#ССЫЛ!!$A$456:$Q$481</definedName>
    <definedName function="false" hidden="false" localSheetId="0" name="__xlnm.Print_Area_0_0_0_0_0_0_0_0_0_0_0_0_0_0_0_0_0_0_0_0_0_0_0_0_0_0_0_0_0" vbProcedure="false">#ССЫЛ!!$A$456:$Q$481</definedName>
    <definedName function="false" hidden="false" localSheetId="0" name="__xlnm.Print_Area_0_0_0_0_0_0_0_0_0_0_0_0_0_0_0_0_0_0_0_0_0_0_0_0_0_0_0_0_0_0" vbProcedure="false">#ССЫЛ!!$A$456:$Q$481</definedName>
    <definedName function="false" hidden="false" localSheetId="0" name="__xlnm.Print_Area_0_0_0_0_0_0_0_0_0_0_0_0_0_0_0_0_0_0_0_0_0_0_0_0_0_0_0_0_0_0_0" vbProcedure="false">#ССЫЛ!!$A$456:$Q$481</definedName>
    <definedName function="false" hidden="false" localSheetId="0" name="__xlnm.Print_Area_0_0_0_0_0_0_0_0_0_0_0_0_0_0_0_0_0_0_0_0_0_0_0_0_0_0_0_0_0_0_0_0" vbProcedure="false">#ССЫЛ!!$A$456:$Q$481</definedName>
    <definedName function="false" hidden="false" localSheetId="0" name="__xlnm.Print_Area_0_0_0_0_0_0_0_0_0_0_0_0_0_0_0_0_0_0_0_0_0_0_0_0_0_0_0_0_0_0_0_0_0" vbProcedure="false">#ССЫЛ!!$A$456:$Q$481</definedName>
    <definedName function="false" hidden="false" localSheetId="0" name="__xlnm.Print_Area_0_0_0_0_0_0_0_0_0_0_0_0_0_0_0_0_0_0_0_0_0_0_0_0_0_0_0_0_0_0_0_0_0_0" vbProcedure="false">#ССЫЛ!!$A$456:$Q$481</definedName>
    <definedName function="false" hidden="false" localSheetId="0" name="__xlnm.Print_Area_0_0_0_0_0_0_0_0_0_0_0_0_0_0_0_0_0_0_0_0_0_0_0_0_0_0_0_0_0_0_0_0_0_0_0" vbProcedure="false">#ССЫЛ!!$A$456:$Q$481</definedName>
    <definedName function="false" hidden="false" localSheetId="0" name="__xlnm.Print_Area_0_0_0_0_0_0_0_0_0_0_0_0_0_0_0_0_0_0_0_0_0_0_0_0_0_0_0_0_0_0_0_0_0_0_0_0" vbProcedure="false">#ССЫЛ!!$A$456:$Q$481</definedName>
    <definedName function="false" hidden="false" localSheetId="0" name="__xlnm.Print_Area_0_0_0_0_0_0_0_0_0_0_0_0_0_0_0_0_0_0_0_0_0_0_0_0_0_0_0_0_0_0_0_0_0_0_0_0_0" vbProcedure="false">#ССЫЛ!!$A$456:$Q$481</definedName>
    <definedName function="false" hidden="false" localSheetId="0" name="__xlnm.Print_Area_0_0_0_0_0_0_0_0_0_0_0_0_0_0_0_0_0_0_0_0_0_0_0_0_0_0_0_0_0_0_0_0_0_0_0_0_0_0" vbProcedure="false">#ССЫЛ!!$A$456:$Q$481</definedName>
    <definedName function="false" hidden="false" localSheetId="0" name="__xlnm.Print_Area_0_0_0_0_0_0_0_0_0_0_0_0_0_0_0_0_0_0_0_0_0_0_0_0_0_0_0_0_0_0_0_0_0_0_0_0_0_0_0" vbProcedure="false">#ССЫЛ!!$A$456:$Q$481</definedName>
    <definedName function="false" hidden="false" localSheetId="0" name="__xlnm.Print_Area_0_0_0_0_0_0_0_0_0_0_0_0_0_0_0_0_0_0_0_0_0_0_0_0_0_0_0_0_0_0_0_0_0_0_0_0_0_0_0_0" vbProcedure="false">#ССЫЛ!!$A$456:$Q$481</definedName>
    <definedName function="false" hidden="false" localSheetId="0" name="__xlnm.Print_Area_0_0_0_0_0_0_0_0_0_0_0_0_0_0_0_0_0_0_0_0_0_0_0_0_0_0_0_0_0_0_0_0_0_0_0_0_0_0_0_0_0" vbProcedure="false">#ССЫЛ!!$A$456:$Q$481</definedName>
    <definedName function="false" hidden="false" localSheetId="0" name="__xlnm.Print_Area_0_0_0_0_0_0_0_0_0_0_0_0_0_0_0_0_0_0_0_0_0_0_0_0_0_0_0_0_0_0_0_0_0_0_0_0_0_0_0_0_0_0" vbProcedure="false">#ССЫЛ!!$A$456:$Q$481</definedName>
    <definedName function="false" hidden="false" localSheetId="0" name="__xlnm.Print_Area_0_0_0_0_0_0_0_0_0_0_0_0_0_0_0_0_0_0_0_0_0_0_0_0_0_0_0_0_0_0_0_0_0_0_0_0_0_0_0_0_0_0_0" vbProcedure="false">#ССЫЛ!!$A$456:$Q$481</definedName>
    <definedName function="false" hidden="false" localSheetId="0" name="__xlnm.Print_Area_0_0_0_0_0_0_0_0_0_0_0_0_0_0_0_0_0_0_0_0_0_0_0_0_0_0_0_0_0_0_0_0_0_0_0_0_0_0_0_0_0_0_0_0" vbProcedure="false">#ССЫЛ!!$A$456:$Q$481</definedName>
    <definedName function="false" hidden="false" localSheetId="0" name="__xlnm.Print_Area_0_0_0_0_0_0_0_0_0_0_0_0_0_0_0_0_0_0_0_0_0_0_0_0_0_0_0_0_0_0_0_0_0_0_0_0_0_0_0_0_0_0_0_0_0" vbProcedure="false">#ССЫЛ!!$A$456:$Q$481</definedName>
    <definedName function="false" hidden="false" localSheetId="0" name="__xlnm.Print_Area_0_0_0_0_0_0_0_0_0_0_0_0_0_0_0_0_0_0_0_0_0_0_0_0_0_0_0_0_0_0_0_0_0_0_0_0_0_0_0_0_0_0_0_0_0_0" vbProcedure="false">#ССЫЛ!!$A$456:$Q$481</definedName>
    <definedName function="false" hidden="false" localSheetId="0" name="__xlnm.Print_Area_0_0_0_0_0_0_0_0_0_0_0_0_0_0_0_0_0_0_0_0_0_0_0_0_0_0_0_0_0_0_0_0_0_0_0_0_0_0_0_0_0_0_0_0_0_0_0" vbProcedure="false">#ССЫЛ!!$A$448:$Q$471</definedName>
    <definedName function="false" hidden="false" localSheetId="0" name="__xlnm.Print_Area_0_0_0_0_0_0_0_0_0_0_0_0_0_0_0_0_0_0_0_0_0_0_0_0_0_0_0_0_0_0_0_0_0_0_0_0_0_0_0_0_0_0_0_0_0_0_0_0" vbProcedure="false">#ССЫЛ!!$A$448:$Q$471</definedName>
    <definedName function="false" hidden="false" localSheetId="0" name="__xlnm.Print_Area_0_0_0_0_0_0_0_0_0_0_0_0_0_0_0_0_0_0_0_0_0_0_0_0_0_0_0_0_0_0_0_0_0_0_0_0_0_0_0_0_0_0_0_0_0_0_0_0_0" vbProcedure="false">#ССЫЛ!!$A$448:$Q$471</definedName>
    <definedName function="false" hidden="false" localSheetId="0" name="__xlnm.Print_Area_0_0_0_0_0_0_0_0_0_0_0_0_0_0_0_0_0_0_0_0_0_0_0_0_0_0_0_0_0_0_0_0_0_0_0_0_0_0_0_0_0_0_0_0_0_0_0_0_0_0" vbProcedure="false">#ССЫЛ!!$A$448:$Q$471</definedName>
    <definedName function="false" hidden="false" localSheetId="0" name="__xlnm.Print_Area_0_0_0_0_0_0_0_0_0_0_0_0_0_0_0_0_0_0_0_0_0_0_0_0_0_0_0_0_0_0_0_0_0_0_0_0_0_0_0_0_0_0_0_0_0_0_0_0_0_0_0" vbProcedure="false">#ССЫЛ!!$A$448:$Q$471</definedName>
    <definedName function="false" hidden="false" localSheetId="0" name="__xlnm.Print_Area_0_0_0_0_0_0_0_0_0_0_0_0_0_0_0_0_0_0_0_0_0_0_0_0_0_0_0_0_0_0_0_0_0_0_0_0_0_0_0_0_0_0_0_0_0_0_0_0_0_0_0_0" vbProcedure="false">#ССЫЛ!!$A$448:$Q$471</definedName>
    <definedName function="false" hidden="false" localSheetId="0" name="__xlnm.Print_Area_0_0_0_0_0_0_0_0_0_0_0_0_0_0_0_0_0_0_0_0_0_0_0_0_0_0_0_0_0_0_0_0_0_0_0_0_0_0_0_0_0_0_0_0_0_0_0_0_0_0_0_0_0" vbProcedure="false">#ССЫЛ!!$A$448:$Q$471</definedName>
    <definedName function="false" hidden="false" localSheetId="0" name="__xlnm.Print_Area_0_0_0_0_0_0_0_0_0_0_0_0_0_0_0_0_0_0_0_0_0_0_0_0_0_0_0_0_0_0_0_0_0_0_0_0_0_0_0_0_0_0_0_0_0_0_0_0_0_0_0_0_0_0" vbProcedure="false">#ССЫЛ!!$A$448:$Q$471</definedName>
    <definedName function="false" hidden="false" localSheetId="0" name="__xlnm.Print_Area_0_0_0_0_0_0_0_0_0_0_0_0_0_0_0_0_0_0_0_0_0_0_0_0_0_0_0_0_0_0_0_0_0_0_0_0_0_0_0_0_0_0_0_0_0_0_0_0_0_0_0_0_0_0_0" vbProcedure="false">#ССЫЛ!!$A$448:$Q$471</definedName>
    <definedName function="false" hidden="false" localSheetId="0" name="__xlnm.Print_Area_0_0_0_0_0_0_0_0_0_0_0_0_0_0_0_0_0_0_0_0_0_0_0_0_0_0_0_0_0_0_0_0_0_0_0_0_0_0_0_0_0_0_0_0_0_0_0_0_0_0_0_0_0_0_0_0" vbProcedure="false">#ССЫЛ!!$A$448:$Q$471</definedName>
    <definedName function="false" hidden="false" localSheetId="0" name="__xlnm.Print_Area_0_0_0_0_0_0_0_0_0_0_0_0_0_0_0_0_0_0_0_0_0_0_0_0_0_0_0_0_0_0_0_0_0_0_0_0_0_0_0_0_0_0_0_0_0_0_0_0_0_0_0_0_0_0_0_0_0" vbProcedure="false">#ССЫЛ!!$A$448:$Q$471</definedName>
    <definedName function="false" hidden="false" localSheetId="1" name="Print_Area_0" vbProcedure="false">#ССЫЛ!!$A$482:$G$516</definedName>
    <definedName function="false" hidden="false" localSheetId="1" name="Print_Area_0_0" vbProcedure="false">#ССЫЛ!!$A$482:$G$516</definedName>
    <definedName function="false" hidden="false" localSheetId="1" name="Print_Area_0_0_0" vbProcedure="false">#ССЫЛ!!$A$482:$G$516</definedName>
    <definedName function="false" hidden="false" localSheetId="1" name="Print_Area_0_0_0_0" vbProcedure="false">#ССЫЛ!!$A$482:$G$516</definedName>
    <definedName function="false" hidden="false" localSheetId="1" name="Print_Area_0_0_0_0_0" vbProcedure="false">#ССЫЛ!!$A$482:$G$516</definedName>
    <definedName function="false" hidden="false" localSheetId="1" name="Print_Area_0_0_0_0_0_0" vbProcedure="false">#ССЫЛ!!$A$482:$G$516</definedName>
    <definedName function="false" hidden="false" localSheetId="1" name="Print_Area_0_0_0_0_0_0_0" vbProcedure="false">#ССЫЛ!!$A$482:$G$516</definedName>
    <definedName function="false" hidden="false" localSheetId="1" name="Print_Area_0_0_0_0_0_0_0_0" vbProcedure="false">#ССЫЛ!!$A$482:$G$516</definedName>
    <definedName function="false" hidden="false" localSheetId="1" name="Print_Area_0_0_0_0_0_0_0_0_0" vbProcedure="false">#ССЫЛ!!$A$482:$G$516</definedName>
    <definedName function="false" hidden="false" localSheetId="1" name="Print_Area_0_0_0_0_0_0_0_0_0_0" vbProcedure="false">#ССЫЛ!!$A$482:$G$516</definedName>
    <definedName function="false" hidden="false" localSheetId="1" name="Print_Area_0_0_0_0_0_0_0_0_0_0_0" vbProcedure="false">#ССЫЛ!!$A$482:$G$516</definedName>
    <definedName function="false" hidden="false" localSheetId="1" name="Print_Area_0_0_0_0_0_0_0_0_0_0_0_0" vbProcedure="false">#ССЫЛ!!$A$482:$G$516</definedName>
    <definedName function="false" hidden="false" localSheetId="1" name="_xlnm.Print_Area" vbProcedure="false">#ССЫЛ!!$A$480:$G$508</definedName>
    <definedName function="false" hidden="false" localSheetId="1" name="_xlnm.Print_Area_0" vbProcedure="false">#ССЫЛ!!$A$480:$G$508</definedName>
    <definedName function="false" hidden="false" localSheetId="1" name="_xlnm.Print_Area_0_0" vbProcedure="false">#ССЫЛ!!$A$480:$G$508</definedName>
    <definedName function="false" hidden="false" localSheetId="1" name="_xlnm.Print_Area_0_0_0" vbProcedure="false">#ССЫЛ!!$A$480:$G$508</definedName>
    <definedName function="false" hidden="false" localSheetId="1" name="_xlnm.Print_Area_0_0_0_0" vbProcedure="false">#ССЫЛ!!$A$480:$G$508</definedName>
    <definedName function="false" hidden="false" localSheetId="1" name="_xlnm.Print_Area_0_0_0_0_0" vbProcedure="false">#ССЫЛ!!$A$480:$G$508</definedName>
    <definedName function="false" hidden="false" localSheetId="1" name="_xlnm.Print_Area_0_0_0_0_0_0" vbProcedure="false">#ССЫЛ!!$A$480:$G$508</definedName>
    <definedName function="false" hidden="false" localSheetId="1" name="_xlnm.Print_Area_0_0_0_0_0_0_0" vbProcedure="false">#ССЫЛ!!$A$480:$G$508</definedName>
    <definedName function="false" hidden="false" localSheetId="1" name="_xlnm.Print_Area_0_0_0_0_0_0_0_0" vbProcedure="false">#ССЫЛ!!$A$480:$G$508</definedName>
    <definedName function="false" hidden="false" localSheetId="1" name="_xlnm.Print_Area_0_0_0_0_0_0_0_0_0" vbProcedure="false">#ССЫЛ!!$A$480:$G$508</definedName>
    <definedName function="false" hidden="false" localSheetId="1" name="_xlnm.Print_Area_0_0_0_0_0_0_0_0_0_0" vbProcedure="false">#ССЫЛ!!$A$480:$G$508</definedName>
    <definedName function="false" hidden="false" localSheetId="1" name="_xlnm.Print_Area_0_0_0_0_0_0_0_0_0_0_0" vbProcedure="false">#ССЫЛ!!$A$480:$G$508</definedName>
    <definedName function="false" hidden="false" localSheetId="1" name="_xlnm.Print_Area_0_0_0_0_0_0_0_0_0_0_0_0" vbProcedure="false">#ССЫЛ!!$A$480:$G$508</definedName>
    <definedName function="false" hidden="false" localSheetId="1" name="_xlnm.Print_Area_0_0_0_0_0_0_0_0_0_0_0_0_0" vbProcedure="false">#ССЫЛ!!$A$480:$G$508</definedName>
    <definedName function="false" hidden="false" localSheetId="1" name="_xlnm.Print_Area_0_0_0_0_0_0_0_0_0_0_0_0_0_0" vbProcedure="false">#ССЫЛ!!$A$480:$G$508</definedName>
    <definedName function="false" hidden="false" localSheetId="1" name="_xlnm.Print_Area_0_0_0_0_0_0_0_0_0_0_0_0_0_0_0" vbProcedure="false">#ССЫЛ!!$A$480:$G$508</definedName>
    <definedName function="false" hidden="false" localSheetId="1" name="_xlnm.Print_Area_0_0_0_0_0_0_0_0_0_0_0_0_0_0_0_0" vbProcedure="false">#ССЫЛ!!$A$480:$G$508</definedName>
    <definedName function="false" hidden="false" localSheetId="1" name="_xlnm.Print_Area_0_0_0_0_0_0_0_0_0_0_0_0_0_0_0_0_0" vbProcedure="false">#ССЫЛ!!$A$480:$G$508</definedName>
    <definedName function="false" hidden="false" localSheetId="1" name="_xlnm.Print_Area_0_0_0_0_0_0_0_0_0_0_0_0_0_0_0_0_0_0" vbProcedure="false">#ССЫЛ!!$A$480:$G$508</definedName>
    <definedName function="false" hidden="false" localSheetId="1" name="_xlnm.Print_Area_0_0_0_0_0_0_0_0_0_0_0_0_0_0_0_0_0_0_0" vbProcedure="false">#ССЫЛ!!$A$480:$G$508</definedName>
    <definedName function="false" hidden="false" localSheetId="1" name="_xlnm.Print_Area_0_0_0_0_0_0_0_0_0_0_0_0_0_0_0_0_0_0_0_0" vbProcedure="false">#ССЫЛ!!$A$480:$G$508</definedName>
    <definedName function="false" hidden="false" localSheetId="1" name="_xlnm.Print_Area_0_0_0_0_0_0_0_0_0_0_0_0_0_0_0_0_0_0_0_0_0" vbProcedure="false">#ССЫЛ!!$A$480:$G$508</definedName>
    <definedName function="false" hidden="false" localSheetId="1" name="_xlnm.Print_Area_0_0_0_0_0_0_0_0_0_0_0_0_0_0_0_0_0_0_0_0_0_0" vbProcedure="false">#ССЫЛ!!$A$480:$G$508</definedName>
    <definedName function="false" hidden="false" localSheetId="1" name="_xlnm.Print_Area_0_0_0_0_0_0_0_0_0_0_0_0_0_0_0_0_0_0_0_0_0_0_0" vbProcedure="false">#ССЫЛ!!$A$480:$G$508</definedName>
    <definedName function="false" hidden="false" localSheetId="1" name="_xlnm.Print_Area_0_0_0_0_0_0_0_0_0_0_0_0_0_0_0_0_0_0_0_0_0_0_0_0" vbProcedure="false">#ССЫЛ!!$A$480:$G$508</definedName>
    <definedName function="false" hidden="false" localSheetId="1" name="_xlnm.Print_Area_0_0_0_0_0_0_0_0_0_0_0_0_0_0_0_0_0_0_0_0_0_0_0_0_0" vbProcedure="false">#ССЫЛ!!$A$480:$G$508</definedName>
    <definedName function="false" hidden="false" localSheetId="1" name="__xlnm.Print_Area" vbProcedure="false">#ССЫЛ!!$A$480:$G$508</definedName>
    <definedName function="false" hidden="false" localSheetId="1" name="__xlnm.Print_Area_0" vbProcedure="false">#ССЫЛ!!$A$480:$G$508</definedName>
    <definedName function="false" hidden="false" localSheetId="1" name="__xlnm.Print_Area_0_0" vbProcedure="false">#ССЫЛ!!$A$480:$G$508</definedName>
    <definedName function="false" hidden="false" localSheetId="1" name="__xlnm.Print_Area_0_0_0" vbProcedure="false">#ССЫЛ!!$A$480:$G$508</definedName>
    <definedName function="false" hidden="false" localSheetId="1" name="__xlnm.Print_Area_0_0_0_0" vbProcedure="false">#ССЫЛ!!$A$480:$G$508</definedName>
    <definedName function="false" hidden="false" localSheetId="1" name="__xlnm.Print_Area_0_0_0_0_0" vbProcedure="false">#ССЫЛ!!$A$480:$G$508</definedName>
    <definedName function="false" hidden="false" localSheetId="1" name="__xlnm.Print_Area_0_0_0_0_0_0" vbProcedure="false">#ССЫЛ!!$A$480:$G$508</definedName>
    <definedName function="false" hidden="false" localSheetId="1" name="__xlnm.Print_Area_0_0_0_0_0_0_0" vbProcedure="false">#ССЫЛ!!$A$480:$G$508</definedName>
    <definedName function="false" hidden="false" localSheetId="1" name="__xlnm.Print_Area_0_0_0_0_0_0_0_0" vbProcedure="false">#ССЫЛ!!$A$480:$G$508</definedName>
    <definedName function="false" hidden="false" localSheetId="1" name="__xlnm.Print_Area_0_0_0_0_0_0_0_0_0" vbProcedure="false">#ССЫЛ!!$A$480:$G$508</definedName>
    <definedName function="false" hidden="false" localSheetId="1" name="__xlnm.Print_Area_0_0_0_0_0_0_0_0_0_0" vbProcedure="false">#ССЫЛ!!$A$480:$G$508</definedName>
    <definedName function="false" hidden="false" localSheetId="1" name="__xlnm.Print_Area_0_0_0_0_0_0_0_0_0_0_0" vbProcedure="false">#ССЫЛ!!$A$480:$G$508</definedName>
    <definedName function="false" hidden="false" localSheetId="1" name="__xlnm.Print_Area_0_0_0_0_0_0_0_0_0_0_0_0" vbProcedure="false">#ССЫЛ!!$A$480:$G$508</definedName>
    <definedName function="false" hidden="false" localSheetId="1" name="__xlnm.Print_Area_0_0_0_0_0_0_0_0_0_0_0_0_0" vbProcedure="false">#ССЫЛ!!$A$480:$G$508</definedName>
    <definedName function="false" hidden="false" localSheetId="1" name="__xlnm.Print_Area_0_0_0_0_0_0_0_0_0_0_0_0_0_0" vbProcedure="false">#ССЫЛ!!$A$480:$G$508</definedName>
    <definedName function="false" hidden="false" localSheetId="1" name="__xlnm.Print_Area_0_0_0_0_0_0_0_0_0_0_0_0_0_0_0" vbProcedure="false">#ССЫЛ!!$A$480:$G$508</definedName>
    <definedName function="false" hidden="false" localSheetId="1" name="__xlnm.Print_Area_0_0_0_0_0_0_0_0_0_0_0_0_0_0_0_0" vbProcedure="false">#ССЫЛ!!$A$480:$G$508</definedName>
    <definedName function="false" hidden="false" localSheetId="1" name="__xlnm.Print_Area_0_0_0_0_0_0_0_0_0_0_0_0_0_0_0_0_0" vbProcedure="false">#ССЫЛ!!$A$480:$G$508</definedName>
    <definedName function="false" hidden="false" localSheetId="1" name="__xlnm.Print_Area_0_0_0_0_0_0_0_0_0_0_0_0_0_0_0_0_0_0" vbProcedure="false">#ССЫЛ!!$A$480:$G$508</definedName>
    <definedName function="false" hidden="false" localSheetId="1" name="__xlnm.Print_Area_0_0_0_0_0_0_0_0_0_0_0_0_0_0_0_0_0_0_0" vbProcedure="false">#ССЫЛ!!$A$480:$G$508</definedName>
    <definedName function="false" hidden="false" localSheetId="1" name="__xlnm.Print_Area_0_0_0_0_0_0_0_0_0_0_0_0_0_0_0_0_0_0_0_0" vbProcedure="false">#ССЫЛ!!$A$480:$G$508</definedName>
    <definedName function="false" hidden="false" localSheetId="1" name="__xlnm.Print_Area_0_0_0_0_0_0_0_0_0_0_0_0_0_0_0_0_0_0_0_0_0" vbProcedure="false">#ССЫЛ!!$A$480:$G$508</definedName>
    <definedName function="false" hidden="false" localSheetId="1" name="__xlnm.Print_Area_0_0_0_0_0_0_0_0_0_0_0_0_0_0_0_0_0_0_0_0_0_0" vbProcedure="false">#ССЫЛ!!$A$480:$G$508</definedName>
    <definedName function="false" hidden="false" localSheetId="1" name="__xlnm.Print_Area_0_0_0_0_0_0_0_0_0_0_0_0_0_0_0_0_0_0_0_0_0_0_0" vbProcedure="false">#ССЫЛ!!$A$480:$G$508</definedName>
    <definedName function="false" hidden="false" localSheetId="1" name="__xlnm.Print_Area_0_0_0_0_0_0_0_0_0_0_0_0_0_0_0_0_0_0_0_0_0_0_0_0" vbProcedure="false">#ССЫЛ!!$A$480:$G$508</definedName>
    <definedName function="false" hidden="false" localSheetId="1" name="__xlnm.Print_Area_0_0_0_0_0_0_0_0_0_0_0_0_0_0_0_0_0_0_0_0_0_0_0_0_0" vbProcedure="false">#ССЫЛ!!$A$480:$G$508</definedName>
    <definedName function="false" hidden="false" localSheetId="1" name="__xlnm.Print_Area_0_0_0_0_0_0_0_0_0_0_0_0_0_0_0_0_0_0_0_0_0_0_0_0_0_0" vbProcedure="false">#ССЫЛ!!$A$480:$G$508</definedName>
    <definedName function="false" hidden="false" localSheetId="1" name="__xlnm.Print_Area_0_0_0_0_0_0_0_0_0_0_0_0_0_0_0_0_0_0_0_0_0_0_0_0_0_0_0" vbProcedure="false">#ССЫЛ!!$A$480:$G$508</definedName>
    <definedName function="false" hidden="false" localSheetId="1" name="__xlnm.Print_Area_0_0_0_0_0_0_0_0_0_0_0_0_0_0_0_0_0_0_0_0_0_0_0_0_0_0_0_0" vbProcedure="false">#ССЫЛ!!$A$480:$G$508</definedName>
    <definedName function="false" hidden="false" localSheetId="1" name="__xlnm.Print_Area_0_0_0_0_0_0_0_0_0_0_0_0_0_0_0_0_0_0_0_0_0_0_0_0_0_0_0_0_0" vbProcedure="false">#ССЫЛ!!$A$480:$G$508</definedName>
    <definedName function="false" hidden="false" localSheetId="1" name="__xlnm.Print_Area_0_0_0_0_0_0_0_0_0_0_0_0_0_0_0_0_0_0_0_0_0_0_0_0_0_0_0_0_0_0" vbProcedure="false">#ССЫЛ!!$A$480:$G$508</definedName>
    <definedName function="false" hidden="false" localSheetId="1" name="__xlnm.Print_Area_0_0_0_0_0_0_0_0_0_0_0_0_0_0_0_0_0_0_0_0_0_0_0_0_0_0_0_0_0_0_0" vbProcedure="false">#ССЫЛ!!$A$480:$G$508</definedName>
    <definedName function="false" hidden="false" localSheetId="1" name="__xlnm.Print_Area_0_0_0_0_0_0_0_0_0_0_0_0_0_0_0_0_0_0_0_0_0_0_0_0_0_0_0_0_0_0_0_0" vbProcedure="false">#ССЫЛ!!$A$480:$G$508</definedName>
    <definedName function="false" hidden="false" localSheetId="1" name="__xlnm.Print_Area_0_0_0_0_0_0_0_0_0_0_0_0_0_0_0_0_0_0_0_0_0_0_0_0_0_0_0_0_0_0_0_0_0" vbProcedure="false">#ССЫЛ!!$A$480:$G$508</definedName>
    <definedName function="false" hidden="false" localSheetId="1" name="__xlnm.Print_Area_0_0_0_0_0_0_0_0_0_0_0_0_0_0_0_0_0_0_0_0_0_0_0_0_0_0_0_0_0_0_0_0_0_0" vbProcedure="false">#ССЫЛ!!$A$480:$G$508</definedName>
    <definedName function="false" hidden="false" localSheetId="1" name="__xlnm.Print_Area_0_0_0_0_0_0_0_0_0_0_0_0_0_0_0_0_0_0_0_0_0_0_0_0_0_0_0_0_0_0_0_0_0_0_0" vbProcedure="false">#ССЫЛ!!$A$480:$G$508</definedName>
    <definedName function="false" hidden="false" localSheetId="1" name="__xlnm.Print_Area_0_0_0_0_0_0_0_0_0_0_0_0_0_0_0_0_0_0_0_0_0_0_0_0_0_0_0_0_0_0_0_0_0_0_0_0" vbProcedure="false">#ССЫЛ!!$A$480:$G$508</definedName>
    <definedName function="false" hidden="false" localSheetId="1" name="__xlnm.Print_Area_0_0_0_0_0_0_0_0_0_0_0_0_0_0_0_0_0_0_0_0_0_0_0_0_0_0_0_0_0_0_0_0_0_0_0_0_0" vbProcedure="false">#ССЫЛ!!$A$480:$G$508</definedName>
    <definedName function="false" hidden="false" localSheetId="1" name="__xlnm.Print_Area_0_0_0_0_0_0_0_0_0_0_0_0_0_0_0_0_0_0_0_0_0_0_0_0_0_0_0_0_0_0_0_0_0_0_0_0_0_0" vbProcedure="false">#ССЫЛ!!$A$480:$G$508</definedName>
    <definedName function="false" hidden="false" localSheetId="1" name="__xlnm.Print_Area_0_0_0_0_0_0_0_0_0_0_0_0_0_0_0_0_0_0_0_0_0_0_0_0_0_0_0_0_0_0_0_0_0_0_0_0_0_0_0" vbProcedure="false">#ССЫЛ!!$A$480:$G$508</definedName>
    <definedName function="false" hidden="false" localSheetId="1" name="__xlnm.Print_Area_0_0_0_0_0_0_0_0_0_0_0_0_0_0_0_0_0_0_0_0_0_0_0_0_0_0_0_0_0_0_0_0_0_0_0_0_0_0_0_0" vbProcedure="false">#ССЫЛ!!$A$480:$G$508</definedName>
    <definedName function="false" hidden="false" localSheetId="1" name="__xlnm.Print_Area_0_0_0_0_0_0_0_0_0_0_0_0_0_0_0_0_0_0_0_0_0_0_0_0_0_0_0_0_0_0_0_0_0_0_0_0_0_0_0_0_0" vbProcedure="false">#ССЫЛ!!$A$480:$G$508</definedName>
    <definedName function="false" hidden="false" localSheetId="1" name="__xlnm.Print_Area_0_0_0_0_0_0_0_0_0_0_0_0_0_0_0_0_0_0_0_0_0_0_0_0_0_0_0_0_0_0_0_0_0_0_0_0_0_0_0_0_0_0" vbProcedure="false">#ССЫЛ!!$A$480:$G$508</definedName>
    <definedName function="false" hidden="false" localSheetId="1" name="__xlnm.Print_Area_0_0_0_0_0_0_0_0_0_0_0_0_0_0_0_0_0_0_0_0_0_0_0_0_0_0_0_0_0_0_0_0_0_0_0_0_0_0_0_0_0_0_0" vbProcedure="false">#ССЫЛ!!$A$480:$G$508</definedName>
    <definedName function="false" hidden="false" localSheetId="1" name="__xlnm.Print_Area_0_0_0_0_0_0_0_0_0_0_0_0_0_0_0_0_0_0_0_0_0_0_0_0_0_0_0_0_0_0_0_0_0_0_0_0_0_0_0_0_0_0_0_0" vbProcedure="false">#ССЫЛ!!$A$480:$G$508</definedName>
    <definedName function="false" hidden="false" localSheetId="1" name="__xlnm.Print_Area_0_0_0_0_0_0_0_0_0_0_0_0_0_0_0_0_0_0_0_0_0_0_0_0_0_0_0_0_0_0_0_0_0_0_0_0_0_0_0_0_0_0_0_0_0" vbProcedure="false">#ССЫЛ!!$A$480:$G$508</definedName>
    <definedName function="false" hidden="false" localSheetId="1" name="__xlnm.Print_Area_0_0_0_0_0_0_0_0_0_0_0_0_0_0_0_0_0_0_0_0_0_0_0_0_0_0_0_0_0_0_0_0_0_0_0_0_0_0_0_0_0_0_0_0_0_0" vbProcedure="false">#ССЫЛ!!$A$480:$G$508</definedName>
    <definedName function="false" hidden="false" localSheetId="1" name="__xlnm.Print_Area_0_0_0_0_0_0_0_0_0_0_0_0_0_0_0_0_0_0_0_0_0_0_0_0_0_0_0_0_0_0_0_0_0_0_0_0_0_0_0_0_0_0_0_0_0_0_0" vbProcedure="false">#ССЫЛ!!$A$482:$G$516</definedName>
    <definedName function="false" hidden="false" localSheetId="1" name="__xlnm.Print_Area_0_0_0_0_0_0_0_0_0_0_0_0_0_0_0_0_0_0_0_0_0_0_0_0_0_0_0_0_0_0_0_0_0_0_0_0_0_0_0_0_0_0_0_0_0_0_0_0" vbProcedure="false">#ССЫЛ!!$A$482:$G$516</definedName>
    <definedName function="false" hidden="false" localSheetId="1" name="__xlnm.Print_Area_0_0_0_0_0_0_0_0_0_0_0_0_0_0_0_0_0_0_0_0_0_0_0_0_0_0_0_0_0_0_0_0_0_0_0_0_0_0_0_0_0_0_0_0_0_0_0_0_0" vbProcedure="false">#ССЫЛ!!$A$482:$G$516</definedName>
    <definedName function="false" hidden="false" localSheetId="1" name="__xlnm.Print_Area_0_0_0_0_0_0_0_0_0_0_0_0_0_0_0_0_0_0_0_0_0_0_0_0_0_0_0_0_0_0_0_0_0_0_0_0_0_0_0_0_0_0_0_0_0_0_0_0_0_0" vbProcedure="false">#ССЫЛ!!$A$482:$G$516</definedName>
    <definedName function="false" hidden="false" localSheetId="1" name="__xlnm.Print_Area_0_0_0_0_0_0_0_0_0_0_0_0_0_0_0_0_0_0_0_0_0_0_0_0_0_0_0_0_0_0_0_0_0_0_0_0_0_0_0_0_0_0_0_0_0_0_0_0_0_0_0" vbProcedure="false">#ССЫЛ!!$A$482:$G$516</definedName>
    <definedName function="false" hidden="false" localSheetId="1" name="__xlnm.Print_Area_0_0_0_0_0_0_0_0_0_0_0_0_0_0_0_0_0_0_0_0_0_0_0_0_0_0_0_0_0_0_0_0_0_0_0_0_0_0_0_0_0_0_0_0_0_0_0_0_0_0_0_0" vbProcedure="false">#ССЫЛ!!$A$482:$G$516</definedName>
    <definedName function="false" hidden="false" localSheetId="1" name="__xlnm.Print_Area_0_0_0_0_0_0_0_0_0_0_0_0_0_0_0_0_0_0_0_0_0_0_0_0_0_0_0_0_0_0_0_0_0_0_0_0_0_0_0_0_0_0_0_0_0_0_0_0_0_0_0_0_0" vbProcedure="false">#ССЫЛ!!$A$482:$G$516</definedName>
    <definedName function="false" hidden="false" localSheetId="1" name="__xlnm.Print_Area_0_0_0_0_0_0_0_0_0_0_0_0_0_0_0_0_0_0_0_0_0_0_0_0_0_0_0_0_0_0_0_0_0_0_0_0_0_0_0_0_0_0_0_0_0_0_0_0_0_0_0_0_0_0" vbProcedure="false">#ССЫЛ!!$A$482:$G$516</definedName>
    <definedName function="false" hidden="false" localSheetId="1" name="__xlnm.Print_Area_0_0_0_0_0_0_0_0_0_0_0_0_0_0_0_0_0_0_0_0_0_0_0_0_0_0_0_0_0_0_0_0_0_0_0_0_0_0_0_0_0_0_0_0_0_0_0_0_0_0_0_0_0_0_0" vbProcedure="false">#ССЫЛ!!$A$482:$G$516</definedName>
    <definedName function="false" hidden="false" localSheetId="1" name="__xlnm.Print_Area_0_0_0_0_0_0_0_0_0_0_0_0_0_0_0_0_0_0_0_0_0_0_0_0_0_0_0_0_0_0_0_0_0_0_0_0_0_0_0_0_0_0_0_0_0_0_0_0_0_0_0_0_0_0_0_0" vbProcedure="false">#ССЫЛ!!$A$482:$G$516</definedName>
    <definedName function="false" hidden="false" localSheetId="1" name="__xlnm.Print_Area_0_0_0_0_0_0_0_0_0_0_0_0_0_0_0_0_0_0_0_0_0_0_0_0_0_0_0_0_0_0_0_0_0_0_0_0_0_0_0_0_0_0_0_0_0_0_0_0_0_0_0_0_0_0_0_0_0" vbProcedure="false">#ССЫЛ!!$A$482:$G$516</definedName>
    <definedName function="false" hidden="false" localSheetId="2" name="Print_Area_0" vbProcedure="false">#ССЫЛ!!$A$510:$L$538</definedName>
    <definedName function="false" hidden="false" localSheetId="2" name="Print_Area_0_0" vbProcedure="false">#ССЫЛ!!$A$510:$L$538</definedName>
    <definedName function="false" hidden="false" localSheetId="2" name="Print_Area_0_0_0" vbProcedure="false">#ССЫЛ!!$A$510:$L$538</definedName>
    <definedName function="false" hidden="false" localSheetId="2" name="Print_Area_0_0_0_0" vbProcedure="false">#ССЫЛ!!$A$510:$L$538</definedName>
    <definedName function="false" hidden="false" localSheetId="2" name="Print_Area_0_0_0_0_0" vbProcedure="false">#ССЫЛ!!$A$510:$L$538</definedName>
    <definedName function="false" hidden="false" localSheetId="2" name="Print_Area_0_0_0_0_0_0" vbProcedure="false">#ССЫЛ!!$A$510:$L$538</definedName>
    <definedName function="false" hidden="false" localSheetId="2" name="Print_Area_0_0_0_0_0_0_0" vbProcedure="false">#ССЫЛ!!$A$510:$L$538</definedName>
    <definedName function="false" hidden="false" localSheetId="2" name="Print_Area_0_0_0_0_0_0_0_0" vbProcedure="false">#ССЫЛ!!$A$510:$L$538</definedName>
    <definedName function="false" hidden="false" localSheetId="2" name="Print_Area_0_0_0_0_0_0_0_0_0" vbProcedure="false">#ССЫЛ!!$A$510:$L$538</definedName>
    <definedName function="false" hidden="false" localSheetId="2" name="Print_Area_0_0_0_0_0_0_0_0_0_0" vbProcedure="false">#ССЫЛ!!$A$510:$L$538</definedName>
    <definedName function="false" hidden="false" localSheetId="2" name="Print_Area_0_0_0_0_0_0_0_0_0_0_0" vbProcedure="false">#ССЫЛ!!$A$510:$L$538</definedName>
    <definedName function="false" hidden="false" localSheetId="2" name="Print_Area_0_0_0_0_0_0_0_0_0_0_0_0" vbProcedure="false">#ССЫЛ!!$A$510:$L$538</definedName>
    <definedName function="false" hidden="false" localSheetId="2" name="_xlnm.Print_Area" vbProcedure="false">#ССЫЛ!!$A$516:$E$540</definedName>
    <definedName function="false" hidden="false" localSheetId="2" name="_xlnm.Print_Area_0" vbProcedure="false">#ССЫЛ!!$A$516:$E$540</definedName>
    <definedName function="false" hidden="false" localSheetId="2" name="_xlnm.Print_Area_0_0" vbProcedure="false">#ССЫЛ!!$A$516:$E$540</definedName>
    <definedName function="false" hidden="false" localSheetId="2" name="_xlnm.Print_Area_0_0_0" vbProcedure="false">#ССЫЛ!!$A$516:$E$540</definedName>
    <definedName function="false" hidden="false" localSheetId="2" name="_xlnm.Print_Area_0_0_0_0" vbProcedure="false">#ССЫЛ!!$A$516:$E$540</definedName>
    <definedName function="false" hidden="false" localSheetId="2" name="_xlnm.Print_Area_0_0_0_0_0" vbProcedure="false">#ССЫЛ!!$A$516:$E$540</definedName>
    <definedName function="false" hidden="false" localSheetId="2" name="_xlnm.Print_Area_0_0_0_0_0_0" vbProcedure="false">#ССЫЛ!!$A$516:$E$540</definedName>
    <definedName function="false" hidden="false" localSheetId="2" name="_xlnm.Print_Area_0_0_0_0_0_0_0" vbProcedure="false">#ССЫЛ!!$A$516:$E$540</definedName>
    <definedName function="false" hidden="false" localSheetId="2" name="_xlnm.Print_Area_0_0_0_0_0_0_0_0" vbProcedure="false">#ССЫЛ!!$A$516:$E$540</definedName>
    <definedName function="false" hidden="false" localSheetId="2" name="_xlnm.Print_Area_0_0_0_0_0_0_0_0_0" vbProcedure="false">#ССЫЛ!!$A$516:$E$540</definedName>
    <definedName function="false" hidden="false" localSheetId="2" name="_xlnm.Print_Area_0_0_0_0_0_0_0_0_0_0" vbProcedure="false">#ССЫЛ!!$A$516:$E$540</definedName>
    <definedName function="false" hidden="false" localSheetId="2" name="_xlnm.Print_Area_0_0_0_0_0_0_0_0_0_0_0" vbProcedure="false">#ССЫЛ!!$A$516:$E$540</definedName>
    <definedName function="false" hidden="false" localSheetId="2" name="_xlnm.Print_Area_0_0_0_0_0_0_0_0_0_0_0_0" vbProcedure="false">#ССЫЛ!!$A$516:$E$540</definedName>
    <definedName function="false" hidden="false" localSheetId="2" name="_xlnm.Print_Area_0_0_0_0_0_0_0_0_0_0_0_0_0" vbProcedure="false">#ССЫЛ!!$A$516:$E$540</definedName>
    <definedName function="false" hidden="false" localSheetId="2" name="_xlnm.Print_Area_0_0_0_0_0_0_0_0_0_0_0_0_0_0" vbProcedure="false">#ССЫЛ!!$A$516:$E$540</definedName>
    <definedName function="false" hidden="false" localSheetId="2" name="_xlnm.Print_Area_0_0_0_0_0_0_0_0_0_0_0_0_0_0_0" vbProcedure="false">#ССЫЛ!!$A$516:$E$540</definedName>
    <definedName function="false" hidden="false" localSheetId="2" name="_xlnm.Print_Area_0_0_0_0_0_0_0_0_0_0_0_0_0_0_0_0" vbProcedure="false">#ССЫЛ!!$A$516:$E$540</definedName>
    <definedName function="false" hidden="false" localSheetId="2" name="_xlnm.Print_Area_0_0_0_0_0_0_0_0_0_0_0_0_0_0_0_0_0" vbProcedure="false">#ССЫЛ!!$A$516:$E$540</definedName>
    <definedName function="false" hidden="false" localSheetId="2" name="_xlnm.Print_Area_0_0_0_0_0_0_0_0_0_0_0_0_0_0_0_0_0_0" vbProcedure="false">#ССЫЛ!!$A$516:$E$540</definedName>
    <definedName function="false" hidden="false" localSheetId="2" name="_xlnm.Print_Area_0_0_0_0_0_0_0_0_0_0_0_0_0_0_0_0_0_0_0" vbProcedure="false">#ССЫЛ!!$A$516:$E$540</definedName>
    <definedName function="false" hidden="false" localSheetId="2" name="_xlnm.Print_Area_0_0_0_0_0_0_0_0_0_0_0_0_0_0_0_0_0_0_0_0" vbProcedure="false">#ССЫЛ!!$A$516:$E$540</definedName>
    <definedName function="false" hidden="false" localSheetId="2" name="_xlnm.Print_Area_0_0_0_0_0_0_0_0_0_0_0_0_0_0_0_0_0_0_0_0_0" vbProcedure="false">#ССЫЛ!!$A$516:$E$540</definedName>
    <definedName function="false" hidden="false" localSheetId="2" name="_xlnm.Print_Area_0_0_0_0_0_0_0_0_0_0_0_0_0_0_0_0_0_0_0_0_0_0" vbProcedure="false">#ССЫЛ!!$A$516:$E$540</definedName>
    <definedName function="false" hidden="false" localSheetId="2" name="_xlnm.Print_Area_0_0_0_0_0_0_0_0_0_0_0_0_0_0_0_0_0_0_0_0_0_0_0" vbProcedure="false">#ССЫЛ!!$A$516:$E$540</definedName>
    <definedName function="false" hidden="false" localSheetId="2" name="_xlnm.Print_Area_0_0_0_0_0_0_0_0_0_0_0_0_0_0_0_0_0_0_0_0_0_0_0_0" vbProcedure="false">#ССЫЛ!!$A$516:$E$540</definedName>
    <definedName function="false" hidden="false" localSheetId="2" name="_xlnm.Print_Area_0_0_0_0_0_0_0_0_0_0_0_0_0_0_0_0_0_0_0_0_0_0_0_0_0" vbProcedure="false">#ССЫЛ!!$A$516:$E$540</definedName>
    <definedName function="false" hidden="false" localSheetId="2" name="__xlnm.Print_Area" vbProcedure="false">#ССЫЛ!!$A$516:$E$540</definedName>
    <definedName function="false" hidden="false" localSheetId="2" name="__xlnm.Print_Area_0" vbProcedure="false">#ССЫЛ!!$A$516:$E$540</definedName>
    <definedName function="false" hidden="false" localSheetId="2" name="__xlnm.Print_Area_0_0" vbProcedure="false">#ССЫЛ!!$A$516:$E$540</definedName>
    <definedName function="false" hidden="false" localSheetId="2" name="__xlnm.Print_Area_0_0_0" vbProcedure="false">#ССЫЛ!!$A$516:$E$540</definedName>
    <definedName function="false" hidden="false" localSheetId="2" name="__xlnm.Print_Area_0_0_0_0" vbProcedure="false">#ССЫЛ!!$A$516:$E$540</definedName>
    <definedName function="false" hidden="false" localSheetId="2" name="__xlnm.Print_Area_0_0_0_0_0" vbProcedure="false">#ССЫЛ!!$A$516:$E$540</definedName>
    <definedName function="false" hidden="false" localSheetId="2" name="__xlnm.Print_Area_0_0_0_0_0_0" vbProcedure="false">#ССЫЛ!!$A$516:$E$540</definedName>
    <definedName function="false" hidden="false" localSheetId="2" name="__xlnm.Print_Area_0_0_0_0_0_0_0" vbProcedure="false">#ССЫЛ!!$A$516:$E$540</definedName>
    <definedName function="false" hidden="false" localSheetId="2" name="__xlnm.Print_Area_0_0_0_0_0_0_0_0" vbProcedure="false">#ССЫЛ!!$A$516:$E$540</definedName>
    <definedName function="false" hidden="false" localSheetId="2" name="__xlnm.Print_Area_0_0_0_0_0_0_0_0_0" vbProcedure="false">#ССЫЛ!!$A$516:$E$540</definedName>
    <definedName function="false" hidden="false" localSheetId="2" name="__xlnm.Print_Area_0_0_0_0_0_0_0_0_0_0" vbProcedure="false">#ССЫЛ!!$A$516:$E$540</definedName>
    <definedName function="false" hidden="false" localSheetId="2" name="__xlnm.Print_Area_0_0_0_0_0_0_0_0_0_0_0" vbProcedure="false">#ССЫЛ!!$A$516:$E$540</definedName>
    <definedName function="false" hidden="false" localSheetId="2" name="__xlnm.Print_Area_0_0_0_0_0_0_0_0_0_0_0_0" vbProcedure="false">#ССЫЛ!!$A$516:$E$540</definedName>
    <definedName function="false" hidden="false" localSheetId="2" name="__xlnm.Print_Area_0_0_0_0_0_0_0_0_0_0_0_0_0" vbProcedure="false">#ССЫЛ!!$A$516:$E$540</definedName>
    <definedName function="false" hidden="false" localSheetId="2" name="__xlnm.Print_Area_0_0_0_0_0_0_0_0_0_0_0_0_0_0" vbProcedure="false">#ССЫЛ!!$A$516:$E$540</definedName>
    <definedName function="false" hidden="false" localSheetId="2" name="__xlnm.Print_Area_0_0_0_0_0_0_0_0_0_0_0_0_0_0_0" vbProcedure="false">#ССЫЛ!!$A$516:$E$540</definedName>
    <definedName function="false" hidden="false" localSheetId="2" name="__xlnm.Print_Area_0_0_0_0_0_0_0_0_0_0_0_0_0_0_0_0" vbProcedure="false">#ССЫЛ!!$A$516:$E$540</definedName>
    <definedName function="false" hidden="false" localSheetId="2" name="__xlnm.Print_Area_0_0_0_0_0_0_0_0_0_0_0_0_0_0_0_0_0" vbProcedure="false">#ССЫЛ!!$A$516:$E$540</definedName>
    <definedName function="false" hidden="false" localSheetId="2" name="__xlnm.Print_Area_0_0_0_0_0_0_0_0_0_0_0_0_0_0_0_0_0_0" vbProcedure="false">#ССЫЛ!!$A$516:$E$540</definedName>
    <definedName function="false" hidden="false" localSheetId="2" name="__xlnm.Print_Area_0_0_0_0_0_0_0_0_0_0_0_0_0_0_0_0_0_0_0" vbProcedure="false">#ССЫЛ!!$A$516:$E$540</definedName>
    <definedName function="false" hidden="false" localSheetId="2" name="__xlnm.Print_Area_0_0_0_0_0_0_0_0_0_0_0_0_0_0_0_0_0_0_0_0" vbProcedure="false">#ССЫЛ!!$A$516:$E$540</definedName>
    <definedName function="false" hidden="false" localSheetId="2" name="__xlnm.Print_Area_0_0_0_0_0_0_0_0_0_0_0_0_0_0_0_0_0_0_0_0_0" vbProcedure="false">#ССЫЛ!!$A$516:$E$540</definedName>
    <definedName function="false" hidden="false" localSheetId="2" name="__xlnm.Print_Area_0_0_0_0_0_0_0_0_0_0_0_0_0_0_0_0_0_0_0_0_0_0" vbProcedure="false">#ССЫЛ!!$A$516:$E$540</definedName>
    <definedName function="false" hidden="false" localSheetId="2" name="__xlnm.Print_Area_0_0_0_0_0_0_0_0_0_0_0_0_0_0_0_0_0_0_0_0_0_0_0" vbProcedure="false">#ССЫЛ!!$A$516:$E$540</definedName>
    <definedName function="false" hidden="false" localSheetId="2" name="__xlnm.Print_Area_0_0_0_0_0_0_0_0_0_0_0_0_0_0_0_0_0_0_0_0_0_0_0_0" vbProcedure="false">#ССЫЛ!!$A$516:$E$540</definedName>
    <definedName function="false" hidden="false" localSheetId="2" name="__xlnm.Print_Area_0_0_0_0_0_0_0_0_0_0_0_0_0_0_0_0_0_0_0_0_0_0_0_0_0" vbProcedure="false">#ССЫЛ!!$A$516:$E$540</definedName>
    <definedName function="false" hidden="false" localSheetId="2" name="__xlnm.Print_Area_0_0_0_0_0_0_0_0_0_0_0_0_0_0_0_0_0_0_0_0_0_0_0_0_0_0" vbProcedure="false">#ССЫЛ!!$A$516:$E$540</definedName>
    <definedName function="false" hidden="false" localSheetId="2" name="__xlnm.Print_Area_0_0_0_0_0_0_0_0_0_0_0_0_0_0_0_0_0_0_0_0_0_0_0_0_0_0_0" vbProcedure="false">#ССЫЛ!!$A$516:$E$540</definedName>
    <definedName function="false" hidden="false" localSheetId="2" name="__xlnm.Print_Area_0_0_0_0_0_0_0_0_0_0_0_0_0_0_0_0_0_0_0_0_0_0_0_0_0_0_0_0" vbProcedure="false">#ССЫЛ!!$A$516:$E$540</definedName>
    <definedName function="false" hidden="false" localSheetId="2" name="__xlnm.Print_Area_0_0_0_0_0_0_0_0_0_0_0_0_0_0_0_0_0_0_0_0_0_0_0_0_0_0_0_0_0" vbProcedure="false">#ССЫЛ!!$A$516:$E$540</definedName>
    <definedName function="false" hidden="false" localSheetId="2" name="__xlnm.Print_Area_0_0_0_0_0_0_0_0_0_0_0_0_0_0_0_0_0_0_0_0_0_0_0_0_0_0_0_0_0_0" vbProcedure="false">#ССЫЛ!!$A$516:$E$540</definedName>
    <definedName function="false" hidden="false" localSheetId="2" name="__xlnm.Print_Area_0_0_0_0_0_0_0_0_0_0_0_0_0_0_0_0_0_0_0_0_0_0_0_0_0_0_0_0_0_0_0" vbProcedure="false">#ССЫЛ!!$A$516:$E$540</definedName>
    <definedName function="false" hidden="false" localSheetId="2" name="__xlnm.Print_Area_0_0_0_0_0_0_0_0_0_0_0_0_0_0_0_0_0_0_0_0_0_0_0_0_0_0_0_0_0_0_0_0" vbProcedure="false">#ССЫЛ!!$A$516:$E$540</definedName>
    <definedName function="false" hidden="false" localSheetId="2" name="__xlnm.Print_Area_0_0_0_0_0_0_0_0_0_0_0_0_0_0_0_0_0_0_0_0_0_0_0_0_0_0_0_0_0_0_0_0_0" vbProcedure="false">#ССЫЛ!!$A$516:$E$540</definedName>
    <definedName function="false" hidden="false" localSheetId="2" name="__xlnm.Print_Area_0_0_0_0_0_0_0_0_0_0_0_0_0_0_0_0_0_0_0_0_0_0_0_0_0_0_0_0_0_0_0_0_0_0" vbProcedure="false">#ССЫЛ!!$A$516:$E$540</definedName>
    <definedName function="false" hidden="false" localSheetId="2" name="__xlnm.Print_Area_0_0_0_0_0_0_0_0_0_0_0_0_0_0_0_0_0_0_0_0_0_0_0_0_0_0_0_0_0_0_0_0_0_0_0" vbProcedure="false">#ССЫЛ!!$A$516:$E$540</definedName>
    <definedName function="false" hidden="false" localSheetId="2" name="__xlnm.Print_Area_0_0_0_0_0_0_0_0_0_0_0_0_0_0_0_0_0_0_0_0_0_0_0_0_0_0_0_0_0_0_0_0_0_0_0_0" vbProcedure="false">#ССЫЛ!!$A$516:$E$540</definedName>
    <definedName function="false" hidden="false" localSheetId="2" name="__xlnm.Print_Area_0_0_0_0_0_0_0_0_0_0_0_0_0_0_0_0_0_0_0_0_0_0_0_0_0_0_0_0_0_0_0_0_0_0_0_0_0" vbProcedure="false">#ССЫЛ!!$A$516:$E$540</definedName>
    <definedName function="false" hidden="false" localSheetId="2" name="__xlnm.Print_Area_0_0_0_0_0_0_0_0_0_0_0_0_0_0_0_0_0_0_0_0_0_0_0_0_0_0_0_0_0_0_0_0_0_0_0_0_0_0" vbProcedure="false">#ССЫЛ!!$A$516:$E$540</definedName>
    <definedName function="false" hidden="false" localSheetId="2" name="__xlnm.Print_Area_0_0_0_0_0_0_0_0_0_0_0_0_0_0_0_0_0_0_0_0_0_0_0_0_0_0_0_0_0_0_0_0_0_0_0_0_0_0_0" vbProcedure="false">#ССЫЛ!!$A$516:$E$540</definedName>
    <definedName function="false" hidden="false" localSheetId="2" name="__xlnm.Print_Area_0_0_0_0_0_0_0_0_0_0_0_0_0_0_0_0_0_0_0_0_0_0_0_0_0_0_0_0_0_0_0_0_0_0_0_0_0_0_0_0" vbProcedure="false">#ССЫЛ!!$A$516:$E$540</definedName>
    <definedName function="false" hidden="false" localSheetId="2" name="__xlnm.Print_Area_0_0_0_0_0_0_0_0_0_0_0_0_0_0_0_0_0_0_0_0_0_0_0_0_0_0_0_0_0_0_0_0_0_0_0_0_0_0_0_0_0" vbProcedure="false">#ССЫЛ!!$A$516:$E$540</definedName>
    <definedName function="false" hidden="false" localSheetId="2" name="__xlnm.Print_Area_0_0_0_0_0_0_0_0_0_0_0_0_0_0_0_0_0_0_0_0_0_0_0_0_0_0_0_0_0_0_0_0_0_0_0_0_0_0_0_0_0_0" vbProcedure="false">#ССЫЛ!!$A$516:$E$540</definedName>
    <definedName function="false" hidden="false" localSheetId="2" name="__xlnm.Print_Area_0_0_0_0_0_0_0_0_0_0_0_0_0_0_0_0_0_0_0_0_0_0_0_0_0_0_0_0_0_0_0_0_0_0_0_0_0_0_0_0_0_0_0" vbProcedure="false">#ССЫЛ!!$A$516:$E$540</definedName>
    <definedName function="false" hidden="false" localSheetId="2" name="__xlnm.Print_Area_0_0_0_0_0_0_0_0_0_0_0_0_0_0_0_0_0_0_0_0_0_0_0_0_0_0_0_0_0_0_0_0_0_0_0_0_0_0_0_0_0_0_0_0" vbProcedure="false">#ССЫЛ!!$A$516:$E$540</definedName>
    <definedName function="false" hidden="false" localSheetId="2" name="__xlnm.Print_Area_0_0_0_0_0_0_0_0_0_0_0_0_0_0_0_0_0_0_0_0_0_0_0_0_0_0_0_0_0_0_0_0_0_0_0_0_0_0_0_0_0_0_0_0_0" vbProcedure="false">#ССЫЛ!!$A$516:$E$540</definedName>
    <definedName function="false" hidden="false" localSheetId="2" name="__xlnm.Print_Area_0_0_0_0_0_0_0_0_0_0_0_0_0_0_0_0_0_0_0_0_0_0_0_0_0_0_0_0_0_0_0_0_0_0_0_0_0_0_0_0_0_0_0_0_0_0" vbProcedure="false">#ССЫЛ!!$A$516:$E$540</definedName>
    <definedName function="false" hidden="false" localSheetId="2" name="__xlnm.Print_Area_0_0_0_0_0_0_0_0_0_0_0_0_0_0_0_0_0_0_0_0_0_0_0_0_0_0_0_0_0_0_0_0_0_0_0_0_0_0_0_0_0_0_0_0_0_0_0" vbProcedure="false">#ССЫЛ!!$A$510:$L$538</definedName>
    <definedName function="false" hidden="false" localSheetId="2" name="__xlnm.Print_Area_0_0_0_0_0_0_0_0_0_0_0_0_0_0_0_0_0_0_0_0_0_0_0_0_0_0_0_0_0_0_0_0_0_0_0_0_0_0_0_0_0_0_0_0_0_0_0_0" vbProcedure="false">#ССЫЛ!!$A$510:$L$538</definedName>
    <definedName function="false" hidden="false" localSheetId="2" name="__xlnm.Print_Area_0_0_0_0_0_0_0_0_0_0_0_0_0_0_0_0_0_0_0_0_0_0_0_0_0_0_0_0_0_0_0_0_0_0_0_0_0_0_0_0_0_0_0_0_0_0_0_0_0" vbProcedure="false">#ССЫЛ!!$A$510:$L$538</definedName>
    <definedName function="false" hidden="false" localSheetId="2" name="__xlnm.Print_Area_0_0_0_0_0_0_0_0_0_0_0_0_0_0_0_0_0_0_0_0_0_0_0_0_0_0_0_0_0_0_0_0_0_0_0_0_0_0_0_0_0_0_0_0_0_0_0_0_0_0" vbProcedure="false">#ССЫЛ!!$A$510:$L$538</definedName>
    <definedName function="false" hidden="false" localSheetId="2" name="__xlnm.Print_Area_0_0_0_0_0_0_0_0_0_0_0_0_0_0_0_0_0_0_0_0_0_0_0_0_0_0_0_0_0_0_0_0_0_0_0_0_0_0_0_0_0_0_0_0_0_0_0_0_0_0_0" vbProcedure="false">#ССЫЛ!!$A$510:$L$538</definedName>
    <definedName function="false" hidden="false" localSheetId="2" name="__xlnm.Print_Area_0_0_0_0_0_0_0_0_0_0_0_0_0_0_0_0_0_0_0_0_0_0_0_0_0_0_0_0_0_0_0_0_0_0_0_0_0_0_0_0_0_0_0_0_0_0_0_0_0_0_0_0" vbProcedure="false">#ССЫЛ!!$A$510:$L$538</definedName>
    <definedName function="false" hidden="false" localSheetId="2" name="__xlnm.Print_Area_0_0_0_0_0_0_0_0_0_0_0_0_0_0_0_0_0_0_0_0_0_0_0_0_0_0_0_0_0_0_0_0_0_0_0_0_0_0_0_0_0_0_0_0_0_0_0_0_0_0_0_0_0" vbProcedure="false">#ССЫЛ!!$A$510:$L$538</definedName>
    <definedName function="false" hidden="false" localSheetId="2" name="__xlnm.Print_Area_0_0_0_0_0_0_0_0_0_0_0_0_0_0_0_0_0_0_0_0_0_0_0_0_0_0_0_0_0_0_0_0_0_0_0_0_0_0_0_0_0_0_0_0_0_0_0_0_0_0_0_0_0_0" vbProcedure="false">#ССЫЛ!!$A$510:$L$538</definedName>
    <definedName function="false" hidden="false" localSheetId="2" name="__xlnm.Print_Area_0_0_0_0_0_0_0_0_0_0_0_0_0_0_0_0_0_0_0_0_0_0_0_0_0_0_0_0_0_0_0_0_0_0_0_0_0_0_0_0_0_0_0_0_0_0_0_0_0_0_0_0_0_0_0" vbProcedure="false">#ССЫЛ!!$A$510:$L$538</definedName>
    <definedName function="false" hidden="false" localSheetId="2" name="__xlnm.Print_Area_0_0_0_0_0_0_0_0_0_0_0_0_0_0_0_0_0_0_0_0_0_0_0_0_0_0_0_0_0_0_0_0_0_0_0_0_0_0_0_0_0_0_0_0_0_0_0_0_0_0_0_0_0_0_0_0" vbProcedure="false">#ССЫЛ!!$A$510:$L$538</definedName>
    <definedName function="false" hidden="false" localSheetId="2" name="__xlnm.Print_Area_0_0_0_0_0_0_0_0_0_0_0_0_0_0_0_0_0_0_0_0_0_0_0_0_0_0_0_0_0_0_0_0_0_0_0_0_0_0_0_0_0_0_0_0_0_0_0_0_0_0_0_0_0_0_0_0_0" vbProcedure="false">#ССЫЛ!!$A$510:$L$538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<sst xmlns="http://schemas.openxmlformats.org/spreadsheetml/2006/main" count="2466" uniqueCount="441">
  <si>
    <t>Таблица 1</t>
  </si>
  <si>
    <t>Перечень</t>
  </si>
  <si>
    <t>подпрограмм муниципальной программы «Развитие культуры, спорта и молодежной политики на территории Сланцевского городского поселения»</t>
  </si>
  <si>
    <t>N</t>
  </si>
  <si>
    <t>Наименование подпрограм­мы, ведомственной целевой программы, основного меро­приятия, мероприятия</t>
  </si>
  <si>
    <t>Ответ­ственный за реализа­цию</t>
  </si>
  <si>
    <t>Год</t>
  </si>
  <si>
    <t>Последствия не реализации под­программы, ве­домственной целевой про­граммы, основ­ного мероприя­тия</t>
  </si>
  <si>
    <r>
      <t xml:space="preserve">Показатели про­граммы (подпро­граммы, ВЦП)</t>
    </r>
    <r>
      <rPr>
        <vertAlign val="superscript"/>
        <sz val="14"/>
        <color rgb="FF000000"/>
        <rFont val="Times New Roman"/>
        <family val="1"/>
        <charset val="204"/>
      </rPr>
      <t xml:space="preserve">1</t>
    </r>
  </si>
  <si>
    <t>п/п</t>
  </si>
  <si>
    <t>Начала реализа­ции</t>
  </si>
  <si>
    <t>оконча­ния реа­лизации</t>
  </si>
  <si>
    <t>1.</t>
  </si>
  <si>
    <t>Подпрограмма 1</t>
  </si>
  <si>
    <t>Развитие культуры на территории Сланцевского городского поселения</t>
  </si>
  <si>
    <t>1.1</t>
  </si>
  <si>
    <t>Основное мероприятие 1.1 Обеспечение деятельности муниципальных учреждений культуры</t>
  </si>
  <si>
    <t>Отдел, муниципальные учреждения культуры</t>
  </si>
  <si>
    <t>Неэффективное обеспечение реализации прав граждан в сфере культуры</t>
  </si>
  <si>
    <t>Показатели (индикаторы) №№ 1-11</t>
  </si>
  <si>
    <t>1.2</t>
  </si>
  <si>
    <t>Основное мероприятие 1.2 Поддержка творческих инициатив населения</t>
  </si>
  <si>
    <t>Отдел</t>
  </si>
  <si>
    <t>Отсутствие возможности к стимулированию занятиями художественным творчеством, нереализация инициатив и прав граждан в сфере культуры и искусства, снижение престижа творческих профессий</t>
  </si>
  <si>
    <t>Показатель (индикатор) 12</t>
  </si>
  <si>
    <t>2.</t>
  </si>
  <si>
    <t>Подпрограмма 2</t>
  </si>
  <si>
    <t>Развитие молодежной политики на территории Сланцевского городского поселения</t>
  </si>
  <si>
    <t>2.1.</t>
  </si>
  <si>
    <t>Мероприятие 2.1.  Реализация комплекса мер по созданию условий для успешной социализации и эффективной самореализации молодежи</t>
  </si>
  <si>
    <t>Сектор по молодежной политике</t>
  </si>
  <si>
    <t>Отсутствие возможности в выработке необходимых навыков для успешной социализации в современном обществе.</t>
  </si>
  <si>
    <t>Показатели (индикаторы) №№ 13,14</t>
  </si>
  <si>
    <t>2.2</t>
  </si>
  <si>
    <t>Мероприятие 2.2.  Реализация комплекса мер по созданию условий для социализации детей в каникулярный период</t>
  </si>
  <si>
    <t>Развитие деструктивного и девиантного поведения молодежи</t>
  </si>
  <si>
    <t>Показатель (индикатор) 15</t>
  </si>
  <si>
    <t>Подпрограмма 3</t>
  </si>
  <si>
    <t>Сектор по спорту</t>
  </si>
  <si>
    <t>Развитие физической культуры и спорта на территории Сланцевского городского поселения.</t>
  </si>
  <si>
    <t>Основное мероприятие 3.1</t>
  </si>
  <si>
    <t>Отсутствие возможности для  привлечения населения к регулярным занятиям физической культурой.</t>
  </si>
  <si>
    <t>Показатели (индикаторы) №№ 16,17</t>
  </si>
  <si>
    <t>Создание условий для занятий физической культурой и спортом</t>
  </si>
  <si>
    <t>--------------------------------</t>
  </si>
  <si>
    <t>&lt;1&gt; Указывается номер показателя согласно таблице 6 настоящего Приложения, на достижение которого направлено основное мероприятие, подпрограмма</t>
  </si>
  <si>
    <t>Таблица 2</t>
  </si>
  <si>
    <t>План</t>
  </si>
  <si>
    <t>реализации мероприятий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</si>
  <si>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муниципальной программы, подпрограммы, ведомственной целевой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</si>
  <si>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</si>
  <si>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</si>
  <si>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</si>
  <si>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</si>
  <si>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</si>
  <si>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</si>
  <si>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</si>
  <si>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</si>
  <si>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</si>
  <si>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</t>
  </si>
  <si>
    <t>Бюджет поселения</t>
  </si>
  <si>
    <t>СМР</t>
  </si>
  <si>
    <t>Муниципальная программа «Развитие культуры, спорта и молодежной политики на территории Сланцевского городского поселения»</t>
  </si>
  <si>
    <t>Отдел, муниципальные учреждения культуры Сланцевского городского поселения (далее — муниципальные учреждения культуры), общественные организации, Сланцевский историко-краеведческий музей — филиал ЛО ГУК «Музейное агентство»</t>
  </si>
  <si>
    <t>1-й год</t>
  </si>
  <si>
    <t>реализации</t>
  </si>
  <si>
    <t>ГДК</t>
  </si>
  <si>
    <t>ПКиО</t>
  </si>
  <si>
    <t>СЦГБ</t>
  </si>
  <si>
    <t>2-й год</t>
  </si>
  <si>
    <t>3-й год</t>
  </si>
  <si>
    <t>Итого</t>
  </si>
  <si>
    <t>Подпрограмма 1 «Развитие культуры на территории Сланцевского городского поселения»</t>
  </si>
  <si>
    <t>Отдел, муниципальные учреждения культуры, общественные организации, Сланцевский историко-краеведческий музей — филиал ЛО ГУК «Музейное агентство»</t>
  </si>
  <si>
    <t>итого</t>
  </si>
  <si>
    <t>Итого:</t>
  </si>
  <si>
    <t>Реализация комплекса мер по созданию условий для успешной социализации и эффективной самореализации молодежи</t>
  </si>
  <si>
    <t>2-й год реализации</t>
  </si>
  <si>
    <t>3-й год реализации</t>
  </si>
  <si>
    <t>Мероприятие 2.1</t>
  </si>
  <si>
    <t>Мероприятие 2.2</t>
  </si>
  <si>
    <t>Реализация комплекса мер по созданию условий для социализации детей в каникулярный период</t>
  </si>
  <si>
    <t>Муниципальные учреждения культуры</t>
  </si>
  <si>
    <t>Сектор по спорту, спортивные федерации, общественные объединения</t>
  </si>
  <si>
    <t>Создание условий для занятий физической культурой и спортом.</t>
  </si>
  <si>
    <t>Таблица 3</t>
  </si>
  <si>
    <t>Информация</t>
  </si>
  <si>
    <t>о ведомственной структуре финансирования программы «Развитие культуры, спорта и молодежной политики на территории Сланцевского городского поселения»</t>
  </si>
  <si>
    <t>(тыс. руб. в действующих ценах каждого года</t>
  </si>
  <si>
    <t>реализации программы)</t>
  </si>
  <si>
    <t>Наименование</t>
  </si>
  <si>
    <t>1-й год реализации программы</t>
  </si>
  <si>
    <t>2-й год реализации программы</t>
  </si>
  <si>
    <t>получателя</t>
  </si>
  <si>
    <t>2014 г.</t>
  </si>
  <si>
    <t>2015 г.</t>
  </si>
  <si>
    <t>Последний год реализации про­граммы</t>
  </si>
  <si>
    <t>бюджетных средств</t>
  </si>
  <si>
    <t>2016г.</t>
  </si>
  <si>
    <t>Источники финансирования</t>
  </si>
  <si>
    <t>федеральн­ый бюд­жет</t>
  </si>
  <si>
    <t>областн­ой бюд­жет</t>
  </si>
  <si>
    <t>бюд­жет СМР</t>
  </si>
  <si>
    <t>бюд­жеты поселен­ий</t>
  </si>
  <si>
    <t>про­чие</t>
  </si>
  <si>
    <t>феде­ральный бюджет</t>
  </si>
  <si>
    <t>Администрация Сланцевского муниципального района от имени администрации Сланцевского городского поселения</t>
  </si>
  <si>
    <t>Муниципальное казенное учреждение культуры «Городской Дом культуры»</t>
  </si>
  <si>
    <t>Муниципальное казенное учреждение культуры «Парк культуры и отдыха»</t>
  </si>
  <si>
    <t>Муниципальное казенное учреждение культуры «Сланцевская центральная городская библиотека»</t>
  </si>
  <si>
    <t>Руководитель программы</t>
  </si>
  <si>
    <t>(долж­ность)</t>
  </si>
  <si>
    <t>(подпись)</t>
  </si>
  <si>
    <t>(фамилия, инициалы)</t>
  </si>
  <si>
    <t>Таблица 4</t>
  </si>
  <si>
    <t>объектов капитального строительства/ремонта муниципальной программы</t>
  </si>
  <si>
    <t>«Развитие культуры, спорта и молодежной политики на территории Сланцевского городского поселения»</t>
  </si>
  <si>
    <t>(тыс. руб.)</t>
  </si>
  <si>
    <t>Наименование и местонахо­ждение стройки (объекта капитального строитель­ства/ремонта), проектная мощность</t>
  </si>
  <si>
    <t>Сроки строи­тельства, капитального ремонта (годы)</t>
  </si>
  <si>
    <t>Реквизиты утверждения проектно-сметной доку­ментации (ПСД)</t>
  </si>
  <si>
    <t>Форма соб­ственности</t>
  </si>
  <si>
    <t>Сметная стоимость</t>
  </si>
  <si>
    <t>Остаток на 1 января года нача­ла реализации и программы</t>
  </si>
  <si>
    <t>в ценах, утвержден­ных в ПСД</t>
  </si>
  <si>
    <t>в ценах года начала реали­зации программы</t>
  </si>
  <si>
    <t>в ценах года на­чала реализа­ции программы</t>
  </si>
  <si>
    <t>Здание МКУК Городской  Дом культуры»,  г. Сланцы, ул. Ленина, д.5</t>
  </si>
  <si>
    <r>
      <t xml:space="preserve">ПСД (ремонт сценографического оборудования),положительное заключение № ГАУ «Леноблгосэкспертиза»</t>
    </r>
    <r>
      <rPr>
        <sz val="11"/>
        <color rgb="FF000000"/>
        <rFont val="Courier New"/>
        <family val="3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47-1-7-0608-12 – 2012 год</t>
    </r>
  </si>
  <si>
    <t>муниципальная</t>
  </si>
  <si>
    <t>Здание МКУК "Сланцевская центральная городская библиотека" (филиал № 2), г. Сланцы ул. Жуковского, д.6</t>
  </si>
  <si>
    <t>ПСД в наличии, положительные заключения ГАУ «Леноблгосэкспертизы» № 47-1-7-0091-13 от 13.02.2013 и № 47-1-7-0175-13 от 29.03.2013</t>
  </si>
  <si>
    <t>Здание мастерской МКУК "Парк культуры и отдыха" , Г. Сланцы, ул. Партизанская, д.8</t>
  </si>
  <si>
    <t>ПСД не прошла заключение экспертизы</t>
  </si>
  <si>
    <t>Таблица 5</t>
  </si>
  <si>
    <t>Адресная программа</t>
  </si>
  <si>
    <t>капитальных вложений муниципальной программы</t>
  </si>
  <si>
    <t>Наименование и местонахождение стройки (объекта капитального строительства/ремонта)</t>
  </si>
  <si>
    <t>Финансовый год</t>
  </si>
  <si>
    <t>Распределение бюджетных инвестиций по источникам финансирования</t>
  </si>
  <si>
    <t>Главный распорядитель бюджетных средств</t>
  </si>
  <si>
    <t>(тыс. руб. в действующих ценах каждого года реализации программы)</t>
  </si>
  <si>
    <t>федеральный бюджет</t>
  </si>
  <si>
    <t>областной бюджет</t>
  </si>
  <si>
    <t>бюджет СМР</t>
  </si>
  <si>
    <t>бюджеты поселений</t>
  </si>
  <si>
    <t>прочие</t>
  </si>
  <si>
    <t>Здания МКУК Городской  Дом культуры»,  г. Сланцы, ул. Ленина, д.5</t>
  </si>
  <si>
    <t>-</t>
  </si>
  <si>
    <t>Лобанов В.В., глава администрации Сланцевского городского поселения</t>
  </si>
  <si>
    <t>Таблица 6</t>
  </si>
  <si>
    <t>Сведения</t>
  </si>
  <si>
    <t>о показателях (индикаторах) муниципальной программы</t>
  </si>
  <si>
    <t>и их значениях</t>
  </si>
  <si>
    <t>№</t>
  </si>
  <si>
    <t>Наименование показателя (индикатора)</t>
  </si>
  <si>
    <t>Единица измерения</t>
  </si>
  <si>
    <r>
      <t xml:space="preserve">Значение показателя (индикатора)</t>
    </r>
    <r>
      <rPr>
        <vertAlign val="superscript"/>
        <sz val="11"/>
        <color rgb="FF000000"/>
        <rFont val="Times New Roman"/>
        <family val="1"/>
        <charset val="204"/>
      </rPr>
      <t xml:space="preserve">2</t>
    </r>
  </si>
  <si>
    <t>Базовый период</t>
  </si>
  <si>
    <t>1-й год реализации</t>
  </si>
  <si>
    <r>
      <t xml:space="preserve">2013 г.</t>
    </r>
    <r>
      <rPr>
        <vertAlign val="superscript"/>
        <sz val="11"/>
        <color rgb="FF000000"/>
        <rFont val="Times New Roman"/>
        <family val="1"/>
        <charset val="204"/>
      </rPr>
      <t xml:space="preserve">3</t>
    </r>
  </si>
  <si>
    <t>201_5г.</t>
  </si>
  <si>
    <t>Последний год реализации</t>
  </si>
  <si>
    <t>2016 г.</t>
  </si>
  <si>
    <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«Развитие культуры на территории Сланцевского городского поселения»</t>
    </r>
  </si>
  <si>
    <t>Основное мероприятие 1.1. Обеспечение деятельности муниципальных учреждений культуры</t>
  </si>
  <si>
    <t>Показатель (индикатор) 1.1.1 - количество посещений культурно-досуговых учреждений</t>
  </si>
  <si>
    <t>Тыс. чел.</t>
  </si>
  <si>
    <t>Показатель (индикатор) 1.1.2 - доля участников клубных формирований в общем количестве жителей Сланцевского городского поселения</t>
  </si>
  <si>
    <t>%</t>
  </si>
  <si>
    <t>Показатель (индикатор) 1.1.3.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</si>
  <si>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Показатель (индикатор) 1.1.4 - количество обращений в  библиотеку</t>
  </si>
  <si>
    <t>Показатель (индикатор)1.1.5. - объем (количество записей) электронного каталога и других баз данных, создаваемых библиотекой</t>
  </si>
  <si>
    <t>Тыс. ед.</t>
  </si>
  <si>
    <t>Показатель (индикатор) 1.1.6. - доля учреждений культуры, подключенных к сети "Интернет", в общем количестве учреждений культуры Сланцевского городского поселения</t>
  </si>
  <si>
    <t>Показатель (индикатор) 1.1.7. - доля учреждений культуры, имеющих сайт в сети интернет, в общем количестве учреждений культуры Сланцевского городского поселения</t>
  </si>
  <si>
    <t>Показатель (индикатор) 1.1.8. - количество досуговых объектов Парка культуры и отдыха</t>
  </si>
  <si>
    <t>ед.</t>
  </si>
  <si>
    <t>Показатель (индикатор) 1.1.9. - количество муниципальных учреждений культуры, в которых производился капитальный ремонт</t>
  </si>
  <si>
    <t>Показатель (индикатор) 1.1.10. - соотношение средней заработной платы работников муниципальных учреждений культуры к средней заработной плате по Ленинградской области</t>
  </si>
  <si>
    <t>Показатель (индикатор) 1.1.11. - прирост заработной платы</t>
  </si>
  <si>
    <t>Основное мероприятие 1.2. Поддержка творческих инициатив населения</t>
  </si>
  <si>
    <t>Показатель (индикатор) 1.2.1 - объем финансовой поддержки творческих инициатив населения</t>
  </si>
  <si>
    <t>Тыс. руб.</t>
  </si>
  <si>
    <r>
      <t xml:space="preserve">Подпрограмма 2</t>
    </r>
    <r>
      <rPr>
        <b val="true"/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молодежной политики на территории Сланцевского городского поселения</t>
    </r>
  </si>
  <si>
    <t>Основное мероприятие 2.1. Реализация комплекса мер по созданию условий для успешной социализации и эффективной самореализации молодежи</t>
  </si>
  <si>
    <t>Показатель (индикатор) 2.1.1 -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</si>
  <si>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2.1.2 - количество посещений молодежных мероприятий</t>
  </si>
  <si>
    <t>Чел.</t>
  </si>
  <si>
    <t>Основное мероприятие 2.2. Реализация комплекса мер по созданию условий для социализации детей в каникулярный период</t>
  </si>
  <si>
    <t>Показатель (индикатор) 2.2.1 - количество детей, охваченных организованными формами досуга и занятости в летний период</t>
  </si>
  <si>
    <t>Не менее 100</t>
  </si>
  <si>
    <r>
      <t xml:space="preserve">Подпрограмма 3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физической культуры и спорта на территории Сланцевского городского поселения.</t>
    </r>
  </si>
  <si>
    <t>Основное мероприятие 3.1  Создание условий для занятий физической культурой и спортом</t>
  </si>
  <si>
    <t>Показатель (индикатор) 3.1.1 - количество участников спортивных мероприятий</t>
  </si>
  <si>
    <t>Показатель (индикатор) 3.1.2 - доля населения, систематически занимающегося физической культурой и спортом</t>
  </si>
  <si>
    <t>&lt;2&gt; При наличии денежной единицы измерения показателя (индикатора) указываются значения показателя (индикатора) в ценах соответствующих лет.</t>
  </si>
  <si>
    <t>&lt;3&gt; Указывается значение показателя на последний отчетный период, по которому имеются данные по показателям.</t>
  </si>
  <si>
    <t>Таблица 7.1</t>
  </si>
  <si>
    <t>мероприятий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</si>
  <si>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основного мероприятия подпрограммы, мероприятия основного мероприятия</t>
  </si>
  <si>
    <t>Ожидаемый результат реализации мероприятия</t>
  </si>
  <si>
    <t>Объем ресурсного обеспечения (тыс. руб.)</t>
  </si>
  <si>
    <r>
      <t xml:space="preserve">Федеральный бюдже</t>
    </r>
    <r>
      <rPr>
        <sz val="11"/>
        <color rgb="FF000000"/>
        <rFont val="Times New Roman"/>
        <family val="1"/>
        <charset val="204"/>
      </rPr>
      <t xml:space="preserve">т</t>
    </r>
  </si>
  <si>
    <t>Местный бюджет</t>
  </si>
  <si>
    <t>Иные источники</t>
  </si>
  <si>
    <t>Создание благоприятных условий для устойчивого развития сферы культуры</t>
  </si>
  <si>
    <t>Сохранение сети муниципальных учреждений культуры</t>
  </si>
  <si>
    <t>1.1.1</t>
  </si>
  <si>
    <t>Мероприятие 1.1</t>
  </si>
  <si>
    <t>Обеспечение текущей деятельности муниципальных учреждений культуры</t>
  </si>
  <si>
    <t>1.1.2</t>
  </si>
  <si>
    <t>Мероприятие 1.2.</t>
  </si>
  <si>
    <t>Модернизация оснащения Молодежного библиотечного центра МОСТ городской библиотеки</t>
  </si>
  <si>
    <t>Развитие и модернизация муниципальных учреждений культуры</t>
  </si>
  <si>
    <t>Модернизация библиотеки, сцены в театре «Бумс», увеличение досуговых объектов Парка культуры и отдыха</t>
  </si>
  <si>
    <t>Оснащение библиотеки и Городского Дома культуры оборудованием, увеличение досуговых объектов Парка культуры и отдыха</t>
  </si>
  <si>
    <t>1.1.3</t>
  </si>
  <si>
    <t>Мероприятие 1.3</t>
  </si>
  <si>
    <t>Капитальный ремонт сценического оборудования ГДК, кап. ремонт библиотеки ( Жуковского, 6)</t>
  </si>
  <si>
    <t>Капитальный ремонт муниципальных учреждений культуры</t>
  </si>
  <si>
    <t>Кап. ремонт библиотеки ( Жуковского, 6) ремонт мастерских ПКиО</t>
  </si>
  <si>
    <t>1.1.4</t>
  </si>
  <si>
    <t>Мероприятие 1.4</t>
  </si>
  <si>
    <t>Обеспечение запланированного уровня средней заработной платы работников муниципальных учреждений культуры</t>
  </si>
  <si>
    <t>Повышение заработной платы работников культуры</t>
  </si>
  <si>
    <t>гдк</t>
  </si>
  <si>
    <t>Участие в 14 мероприятиях</t>
  </si>
  <si>
    <t>Таблица 7.2</t>
  </si>
  <si>
    <t>Подпрограмма 2 «Развитие молодежной политики в Сланцевском городском поселение»</t>
  </si>
  <si>
    <t>Подпрограмма 2.</t>
  </si>
  <si>
    <t>Сектор молодежной политики</t>
  </si>
  <si>
    <t>Создание благоприятных условий для устойчивого развития сферы молодежной политики</t>
  </si>
  <si>
    <t>отдел</t>
  </si>
  <si>
    <t>2.1</t>
  </si>
  <si>
    <t>Создание условий для раскрытия личностного потенциала молодых людей; повышение социальной активности молодежи</t>
  </si>
  <si>
    <t>Мероприятие 2.2. развитие комплекса мер по созданию условий для социализации детей в канткулярное время</t>
  </si>
  <si>
    <t>Привлечение к созидательному труду молодых людей, оказавшихся в трудной жизненной ситуации; охват детей организованными формами досуга и занятости в летний период</t>
  </si>
  <si>
    <t>Таблица 7.3</t>
  </si>
  <si>
    <t>Подпрограмма 3 «Развитие физической культуры и спорта в Сланцевском городском поселение»</t>
  </si>
  <si>
    <t>Сектор по спорту, Спортивные федерации, общественные объединения.</t>
  </si>
  <si>
    <t>Создание благоприятных условий для развития физической культуры и спорта</t>
  </si>
  <si>
    <t>Мероприятие 3.1</t>
  </si>
  <si>
    <t>Увеличение охвата населения занятиями физической культурой и спортом.</t>
  </si>
  <si>
    <t>Таблица 8</t>
  </si>
  <si>
    <t>о порядке сбора информации и методике расчета показателя</t>
  </si>
  <si>
    <t>(индикатора)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</si>
  <si>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пока­зателя (индикатора)</t>
  </si>
  <si>
    <t>Ед. из­мер.</t>
  </si>
  <si>
    <r>
      <t xml:space="preserve">Опреде­ление показа­теля</t>
    </r>
    <r>
      <rPr>
        <vertAlign val="superscript"/>
        <sz val="13"/>
        <color rgb="FF000000"/>
        <rFont val="Times New Roman"/>
        <family val="1"/>
        <charset val="204"/>
      </rPr>
      <t xml:space="preserve">4</t>
    </r>
  </si>
  <si>
    <r>
      <t xml:space="preserve">Времен­ные характерис­тики</t>
    </r>
    <r>
      <rPr>
        <vertAlign val="superscript"/>
        <sz val="13"/>
        <color rgb="FF000000"/>
        <rFont val="Times New Roman"/>
        <family val="1"/>
        <charset val="204"/>
      </rPr>
      <t xml:space="preserve">5</t>
    </r>
  </si>
  <si>
    <r>
      <t xml:space="preserve">Алгоритм формирова­ния (форму­ла) показате­ля и методи­ческие пояс­нения</t>
    </r>
    <r>
      <rPr>
        <vertAlign val="superscript"/>
        <sz val="13"/>
        <color rgb="FF000000"/>
        <rFont val="Times New Roman"/>
        <family val="1"/>
        <charset val="204"/>
      </rPr>
      <t xml:space="preserve">6</t>
    </r>
  </si>
  <si>
    <t>Базовый показатель</t>
  </si>
  <si>
    <r>
      <t xml:space="preserve">Метод сбора</t>
    </r>
    <r>
      <rPr>
        <vertAlign val="superscript"/>
        <sz val="13"/>
        <color rgb="FF000000"/>
        <rFont val="Times New Roman"/>
        <family val="1"/>
        <charset val="204"/>
      </rPr>
      <t xml:space="preserve">7</t>
    </r>
    <r>
      <rPr>
        <sz val="10"/>
        <color rgb="FF000000"/>
        <rFont val="Times New Roman"/>
        <family val="1"/>
        <charset val="204"/>
      </rPr>
      <t xml:space="preserve"> и индекс формы от­четности</t>
    </r>
  </si>
  <si>
    <r>
      <t xml:space="preserve">Объект наблюден­ия</t>
    </r>
    <r>
      <rPr>
        <vertAlign val="superscript"/>
        <sz val="13"/>
        <color rgb="FF000000"/>
        <rFont val="Times New Roman"/>
        <family val="1"/>
        <charset val="204"/>
      </rPr>
      <t xml:space="preserve">8</t>
    </r>
  </si>
  <si>
    <r>
      <t xml:space="preserve">Охват совокупнос­ти</t>
    </r>
    <r>
      <rPr>
        <vertAlign val="superscript"/>
        <sz val="13"/>
        <color rgb="FF000000"/>
        <rFont val="Times New Roman"/>
        <family val="1"/>
        <charset val="204"/>
      </rPr>
      <t xml:space="preserve">9</t>
    </r>
  </si>
  <si>
    <t>Количество посещений культурно-досуговых учреждений</t>
  </si>
  <si>
    <t>Отражает востребованность у населения услуг культурно-досуговых учреждений</t>
  </si>
  <si>
    <t>Ежегодно, за отчетный год</t>
  </si>
  <si>
    <t>Периодическая отчетность</t>
  </si>
  <si>
    <t>Культурно-досуговые учреждения</t>
  </si>
  <si>
    <t>Сплошное наблюдение</t>
  </si>
  <si>
    <t>Доля участников клубных формирований в общем количестве жителей Сланцевского городского поселения</t>
  </si>
  <si>
    <t>Характеризует эффективность деятельности в сфере культуры</t>
  </si>
  <si>
    <t>Чу / Чж х 100%,</t>
  </si>
  <si>
    <t>где Чу – число жителей привлекаемых к участию в клубных формированиях в отчетном периоде, Чж – общее число жителей поселения</t>
  </si>
  <si>
    <t>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</si>
  <si>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Характеризует уровень работы по повышению  квалификации кадрового состава учреждений культуры</t>
  </si>
  <si>
    <t>Чк/Чспис. х 100%, где Чк – число работников учреждений культуры прошедших повышение квалификации и переподготовку, Ч спис.- списочное число работников муниципальных учреждений культуры</t>
  </si>
  <si>
    <t>Количество обращений в  библиотеку</t>
  </si>
  <si>
    <t>Характеризует востребованность у населения библиотечных услуг</t>
  </si>
  <si>
    <t>МКУК «Сланцевская центральная городская библиотека»</t>
  </si>
  <si>
    <t>Объем финансовой поддержки творческих инициатив населения</t>
  </si>
  <si>
    <t>Тыс. Руб.</t>
  </si>
  <si>
    <t>Характеризует степень участия органов местного самоуправления в поддержке  творческих инициатив</t>
  </si>
  <si>
    <t>Финансовая отчетность</t>
  </si>
  <si>
    <t>Объем (количества записей) электронного каталога и других баз данных, создаваемых библиотекой</t>
  </si>
  <si>
    <t>Отражает эффективность деятельности библиотек по формированию электронных каталогов</t>
  </si>
  <si>
    <t>Доля учреждений культуры, подключенных к сети "Интернет", в общем количестве учреждений культуры Сланцевского городского поселения</t>
  </si>
  <si>
    <t>Характеризует эффективность реализуемых мероприятий по информатизации и модернизации учреждений культуры</t>
  </si>
  <si>
    <t>Уи / Уо х 100%,</t>
  </si>
  <si>
    <t>где Уи – количество учреждений культуры, подключенных к сети "Интернет», Уо – общее количество муниципальных учреждений культуры</t>
  </si>
  <si>
    <t>Доля учреждений культуры, имеющих сайт в сети интернет, в общем количестве учреждений культуры Сланцевского городского поселения</t>
  </si>
  <si>
    <t>Характеризует эффективность реализуемых мероприятий по информатизации и модернизации учреждений  культуры</t>
  </si>
  <si>
    <t>Ус / Уо х 100%,</t>
  </si>
  <si>
    <t>где Ус – количество учреждений культуры, имеющих сайт в сети "Интернет», Уо – общее количество муниципальных учреждений культуры</t>
  </si>
  <si>
    <t>Количество досуговых объектов Парка культуры и отдыха</t>
  </si>
  <si>
    <t>Характеризует эффективность деятельности учреждения</t>
  </si>
  <si>
    <t>МКУК «Парк культуры и отдыха»</t>
  </si>
  <si>
    <t>Количество муниципальных учреждений культуры, в которых произведен капитальный ремонт</t>
  </si>
  <si>
    <t>Характеризует эффективность использования муниципального имущества</t>
  </si>
  <si>
    <t>Соотношение средней заработной платы работников муниципальных учреждений культуры  к средней заработной плате по Ленинградской области</t>
  </si>
  <si>
    <t>Позволяет оценить уровень заработной платы работников учреждений культуры</t>
  </si>
  <si>
    <t>Ежегодно, на 1 января года, следующего за отчетным</t>
  </si>
  <si>
    <t>С=Sk/Sp х 100%, где С – соотношение средней заработной платы работников муниципальных учреждений культуры  к средней заработной плате по Ленинградской области, Sk - средняя заработная плата работников учреждений культуры поселения, Sp – средняя заработная плата по Ленинградской области</t>
  </si>
  <si>
    <t>Прирост заработной платы</t>
  </si>
  <si>
    <t>Позволяет оценить объем увеличения заработной платы работников муниципальных учреждений культуры</t>
  </si>
  <si>
    <t>(Зк- Зк-1)/ Зк-1 х 100%,</t>
  </si>
  <si>
    <t>где Зк – средняя заработная плата работников учреждений культуры в отчетном периоде, Зк-1 – средняя заработная плат работников учреждений культуры  в предыдущем периоде</t>
  </si>
  <si>
    <r>
      <t xml:space="preserve">Доля подростков и молодежи от 14 до 30 лет, занимающихся в молодежных клубах, центрах и других досуговых учреждениях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от общей численности молодежи  поселения</t>
    </r>
  </si>
  <si>
    <t>Позволяет определить востребованность молодежных клубов, центров и других досуговых учреждений.</t>
  </si>
  <si>
    <t>Ежегодно</t>
  </si>
  <si>
    <t>Чу / Чм 100%,</t>
  </si>
  <si>
    <t>Муниципальные учреждения культуры, отдел</t>
  </si>
  <si>
    <t>где Чу – число молодежи привлекаемых к участию в молодежных клубах, центрах и других досуговых учреждениях в отчетном периоде, Чм – общее число молодежи поселения</t>
  </si>
  <si>
    <t>Количество посещений молодежных мероприятий.</t>
  </si>
  <si>
    <t>Позволяет выявить интерес к проводимым мероприятиям и новым формам досуга</t>
  </si>
  <si>
    <t>Учреждения культуры, отдел</t>
  </si>
  <si>
    <t>Количество детей охваченных организованными формами досуга и занятости в летний период</t>
  </si>
  <si>
    <t>Позволяет оценить созданные условия для успешной социализации детей и подростков</t>
  </si>
  <si>
    <t>Учреждения культуры</t>
  </si>
  <si>
    <t>Доля населения систематически занимающихся физической культурой и спортом.</t>
  </si>
  <si>
    <t>Характеризует эффективность деятельности в сфере физической культуры и спорта.</t>
  </si>
  <si>
    <t>где Чу – число жителей, привлекаемых к  систематическим занятиям спортом в отчетном периоде, Чж – общее число жителей поселения</t>
  </si>
  <si>
    <t>Количество участников спортивных мероприятий.</t>
  </si>
  <si>
    <t>Характеризует охват населения занятиями физической культурой и спортом.</t>
  </si>
  <si>
    <t>&lt;4&gt; Характеристика содержания показателя.</t>
  </si>
  <si>
    <t>&lt;5&gt; Указываются периодичность сбора данных и вид временной характеристики (показатель на дату, показатель за период).</t>
  </si>
  <si>
    <t>&lt;6&gt; Приводятся формула и краткий алгоритм расчета. При описании формулы или алгоритма необходимо использовать буквенные обозначения базовых показателей.</t>
  </si>
  <si>
    <t>&lt;7&gt; 1 - периодическая отчетность; 2 - перепись; 3 - единовременное обследование (учет); 4 - бухгалтерская отчетность; 5 - финансовая отчетность; 6 - социологический опрос; 7 - административная информация; 8 - прочие (указать).</t>
  </si>
  <si>
    <t>&lt;8&gt; Указать предприятия (организации) различных секторов экономики, группы населения, домашних хозяйств и др.</t>
  </si>
  <si>
    <t>&lt;9&gt; 1 - сплошное наблюдение; 2 - способ основного массива; 3 - выборочное наблюдение; 4 - монографическое наблюдение.</t>
  </si>
  <si>
    <t>Отчет</t>
  </si>
  <si>
    <r>
      <t xml:space="preserve">о реализации муниципальной программы «Развитие культуры, спорта и молодежной политики на территории Сланцевского городского поселения на 2017 - 2019 годы» </t>
    </r>
    <r>
      <rPr>
        <vertAlign val="superscript"/>
        <sz val="14"/>
        <color rgb="FF000000"/>
        <rFont val="Times New Roman"/>
        <family val="1"/>
        <charset val="204"/>
      </rPr>
      <t xml:space="preserve">10</t>
    </r>
  </si>
  <si>
    <t>Отчетный период: январь -июнь 2017 года</t>
  </si>
  <si>
    <t>Ответственный исполнитель: Комитет по культуре спорту и молодежной политике администрации Сланцевского муниципального района</t>
  </si>
  <si>
    <t>№ п/п</t>
  </si>
  <si>
    <t>Наименование ВЦП, мероприятия ВЦП/ основного мероприятия подпрограммы, мероприятия основного мероприятия/мероприятия подпрограммы</t>
  </si>
  <si>
    <t>Ответственный исполнитель</t>
  </si>
  <si>
    <t>Фактическая дата начала реализации мероприятия (квартал, год)</t>
  </si>
  <si>
    <t>Фактическая дата окончания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</si>
  <si>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</si>
  <si>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Фактическое исполнение расходов на отчетную дату (нарастающим итогом), тыс. руб.</t>
  </si>
  <si>
    <t>Выполнено на отчетную дату (нарастающим итогом), тыс. руб.</t>
  </si>
  <si>
    <t>Бюджет СМР</t>
  </si>
  <si>
    <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«Развитие культуры на территории  Сланцевского городского поселения»</t>
    </r>
  </si>
  <si>
    <t>Основное мероприятие 1.1 Обеспечение текущей деятельности муниципальных учреждений культуры</t>
  </si>
  <si>
    <t>МКУК «ГДК», «ПкиО», «СЦГБ»</t>
  </si>
  <si>
    <t>Основное мероприятие 1.2 Развитие и модернизация муниципальных учреждений культуры</t>
  </si>
  <si>
    <t>МКУК «ГДК»,  «СЦГБ»</t>
  </si>
  <si>
    <t>1.3</t>
  </si>
  <si>
    <t>Основное мероприятие 1.3. Обеспечение эффективности проведения общегородских мероприятий</t>
  </si>
  <si>
    <t>МКУК «ГДК»,  «ПкиО»</t>
  </si>
  <si>
    <t>1.4.</t>
  </si>
  <si>
    <t>Основное мероприятие 1.4 Мероприятия, посвященные празднованию Дня образования Ленинградской области</t>
  </si>
  <si>
    <t>МКУК «ПкиО»</t>
  </si>
  <si>
    <t>Подпрограмма 2 «Развитие молодежной политики на территории Сланцевского городского поселения»</t>
  </si>
  <si>
    <t>МКУК «ГДК»,  «ПкиО», «СЦГБ»</t>
  </si>
  <si>
    <r>
      <t xml:space="preserve">Подпрограмма 3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физической культуры и спорта на территории Сланцевского городского поселения.</t>
    </r>
  </si>
  <si>
    <t>3.1</t>
  </si>
  <si>
    <r>
      <t xml:space="preserve">Основное мероприятие 3.1 </t>
    </r>
    <r>
      <rPr>
        <sz val="9"/>
        <color rgb="FF000000"/>
        <rFont val="Times New Roman"/>
        <family val="1"/>
        <charset val="204"/>
      </rPr>
      <t xml:space="preserve">Обеспечение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  </r>
  </si>
  <si>
    <t>МКУ ФкиС «ФОК «Сланцы»</t>
  </si>
  <si>
    <t>&lt;10&gt; Отчет заполняется 1 раз в полугодие, предоставляется с пояснительной запиской о результатах реализации муниципальной программы в отчетном периоде в порядке согласно с настоящим Порядком.</t>
  </si>
  <si>
    <t>Таблица 10</t>
  </si>
  <si>
    <t>о фактически достигнутых значениях показателей</t>
  </si>
  <si>
    <t>(индикаторов) муниципальной программы «Развитие культуры, спорта и молодежной политики на территории Сланцевского городского поселения»</t>
  </si>
  <si>
    <t>Единица</t>
  </si>
  <si>
    <t>Значение целевого показателя (индикатора) муниципальной программы, подпрограммы, ведомственной целевой программы</t>
  </si>
  <si>
    <t>Обоснование отклонения значения</t>
  </si>
  <si>
    <t>измерения</t>
  </si>
  <si>
    <r>
      <t xml:space="preserve">Год, предшествующий отчетному</t>
    </r>
    <r>
      <rPr>
        <vertAlign val="superscript"/>
        <sz val="13"/>
        <color rgb="FF000000"/>
        <rFont val="Times New Roman"/>
        <family val="1"/>
        <charset val="204"/>
      </rPr>
      <t xml:space="preserve">11</t>
    </r>
  </si>
  <si>
    <t>Отчетный год</t>
  </si>
  <si>
    <t>целевого показателя (индикатора)</t>
  </si>
  <si>
    <t>Факт</t>
  </si>
  <si>
    <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«Развитие культуры на территории Сланцевского городского поселения»</t>
    </r>
  </si>
  <si>
    <t>Показатель (индикатор) 1.2 - количество посещений культурно-досуговых учреждений</t>
  </si>
  <si>
    <t>Показатель (индикатор) 1.3 - доля участников клубных формирований в общем количестве жителей Сланцевского городского поселения</t>
  </si>
  <si>
    <t>Показатель (индикатор) 1.4 -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</si>
  <si>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Показатель (индикатор) 1.5 - количество обращений в  библиотеку</t>
  </si>
  <si>
    <t>1.5</t>
  </si>
  <si>
    <t>Показатель (индикатор) 1.6 - объем финансовой поддержки творческих инициатив населения</t>
  </si>
  <si>
    <t>1.6</t>
  </si>
  <si>
    <t>Показатель (индикатор) 1.7 объем (количества записей) электронного каталога и других баз данных, создаваемых библиотекой</t>
  </si>
  <si>
    <t>1.7</t>
  </si>
  <si>
    <t>Показатель (индикатор) 1.8 - доля учреждений культуры, подключенных к сети "Интернет", в общем количестве учреждений культуры Сланцевского городского поселения</t>
  </si>
  <si>
    <t>1.8</t>
  </si>
  <si>
    <t>Показатель (индикатор) 1.9 - доля учреждений культуры, имеющих сайт в сети интернет, в общем количестве учреждений культуры Сланцевского городского поселения</t>
  </si>
  <si>
    <t>1.9</t>
  </si>
  <si>
    <t>Показатель (индикатор) 1.10 - количество досуговых объектов Парка культуры и отдыха</t>
  </si>
  <si>
    <t>1.10</t>
  </si>
  <si>
    <t>Показатель (индикатор) 1.11 — количество муниципальных учреждений культуры, в которых производился капитальный ремонт</t>
  </si>
  <si>
    <t>1.11</t>
  </si>
  <si>
    <t>Показатель (индикатор) 1.12 - соотношение средней заработной платы работников муниципальных учреждений культуры Сланцевского городского поселения к средней заработной плате по Ленинградской области</t>
  </si>
  <si>
    <t>1.12</t>
  </si>
  <si>
    <t>Показатель (индикатор) 1.13 - прирост заработной платы</t>
  </si>
  <si>
    <t>Показатель (индикатор) 2.1.1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</si>
  <si>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2.1.2 Количество посещений молодежных мероприятий</t>
  </si>
  <si>
    <t>2.3</t>
  </si>
  <si>
    <t>Показатель (индикатор) 2.2.1 Количество детей, охваченных организованными формами досуга и занятости в летний период</t>
  </si>
  <si>
    <t>Подпрограмма 3 Развитие физической культуры и спорта на территории Сланцевского городского поселения.</t>
  </si>
  <si>
    <t>Показатель (индикатор)3.1.1</t>
  </si>
  <si>
    <t>Доля населения, систематически занимающегося физической культурой и спортом.</t>
  </si>
  <si>
    <t>3.2</t>
  </si>
  <si>
    <t>Показатель (индикатор) 3.1.2</t>
  </si>
  <si>
    <t>&lt;11&gt; Приводится фактическое значение (оценка) индикатора или показателя за год, предшествующий отчетному.</t>
  </si>
  <si>
    <t>Таблица 11</t>
  </si>
  <si>
    <t>о достижении показателей социальной,</t>
  </si>
  <si>
    <t>бюджетной и экономической эффективности</t>
  </si>
  <si>
    <t>Наименование показателя</t>
  </si>
  <si>
    <t>Значение на начало года</t>
  </si>
  <si>
    <t>Плановое значение</t>
  </si>
  <si>
    <t>Фактическое значение</t>
  </si>
  <si>
    <t>Примечания (причины отклонения)</t>
  </si>
  <si>
    <t>Показатель (индикатор)  - количество посещений культурно-досуговых учреждений</t>
  </si>
  <si>
    <t>Показатель (индикатор)  - доля участников клубных формирований в общем количестве жителей Сланцевского городского поселения</t>
  </si>
  <si>
    <t>Показатель (индикатор)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</si>
  <si>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Показатель (индикатор) - количество обращений в  библиотеку</t>
  </si>
  <si>
    <t>Показатель (индикатор) - объем финансовой поддержки творческих инициатив населения</t>
  </si>
  <si>
    <t>Показатель (индикатор)  -объем (количество записей) электронного каталога и других баз данных, создаваемых библиотекой</t>
  </si>
  <si>
    <t>Показатель (индикатор)  - доля учреждений культуры, подключенных к сети "Интернет", в общем количестве учреждений культуры Сланцевского городского поселения</t>
  </si>
  <si>
    <t>Показатель (индикатор) - доля учреждений культуры, имеющих сайт в сети интернет, в общем количестве учреждений культуры Сланцевского городского поселения</t>
  </si>
  <si>
    <t>Показатель (индикатор) -  количество досуговых объектов Парка культуры и отдыха</t>
  </si>
  <si>
    <t>Показатель (индикатор)  — количество муниципальных учреждений культуры, в которых производился капитальный ремонт</t>
  </si>
  <si>
    <t>Показатель (индикатор)  - соотношение средней заработной платы работников муниципальных учреждений культуры Сланцевского городского поселения к средней заработной плате по Ленинградской области</t>
  </si>
  <si>
    <t>Показатель (индикатор) - прирост заработной платы</t>
  </si>
  <si>
    <t>Показатель (индикатор)  - доля подростков и молодежи от 14 до 30 лет, занимающихся в молодежных клубах, центрах и других досуговых учреждениях от общей численности молодежи поселения</t>
  </si>
  <si>
    <t>Показатель (индикатор)  - количество посещений молодежных мероприятий</t>
  </si>
  <si>
    <t>Показатель (индикатор)  - количество детей, охваченных организованными формами досуга и занятости в летний период</t>
  </si>
  <si>
    <t>Показатель (индикатор)  - доля населения систематически занимающихся физической культурой и спортом.</t>
  </si>
  <si>
    <t>Показатель (индикатор)  - количество участников спортивных мероприятий.</t>
  </si>
  <si>
    <t>(должность)</t>
  </si>
  <si>
    <t>Таблица 9</t>
  </si>
  <si>
    <r>
      <t xml:space="preserve">о реализации муниципальной программы «Развитие культуры, спорта и молодежной политики на территории Сланцевского городского поселения» </t>
    </r>
    <r>
      <rPr>
        <vertAlign val="superscript"/>
        <sz val="14"/>
        <color rgb="FF000000"/>
        <rFont val="Times New Roman"/>
        <family val="1"/>
        <charset val="204"/>
      </rPr>
      <t xml:space="preserve">10</t>
    </r>
  </si>
  <si>
    <t>Отчетный период: январь - _________ 201__ года</t>
  </si>
  <si>
    <t>Ответственный исполнитель: Отдел по культуре спорту и молодежной политике администрации Сланцевского муниципального района</t>
  </si>
  <si>
    <t>Прочие источники</t>
  </si>
  <si>
    <r>
      <t xml:space="preserve">Основное мероприятие 3.1 </t>
    </r>
    <r>
      <rPr>
        <sz val="11"/>
        <color rgb="FF000000"/>
        <rFont val="Times New Roman"/>
        <family val="1"/>
        <charset val="204"/>
      </rPr>
      <t xml:space="preserve">Создание условий для занятий физической культурой и спортом.</t>
    </r>
  </si>
  <si>
    <t>(индикаторов)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</si>
  <si>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Развитие культуры на территории Сланцевского городского поселения</t>
    </r>
  </si>
  <si>
    <t>Показатель (индикатор)  -увеличение количества посещений культурно-массовых мероприятий (по сравнению с предыдущим годом)</t>
  </si>
  <si>
    <t>Показатель (индикатор) - доля участников клубных формирований в общем количестве жителей Сланцевского городского поселения</t>
  </si>
  <si>
    <t>Показатель (индикатор) — увеличение количества обращений в  библиотеку (по сравнению с предыдущим годом)</t>
  </si>
  <si>
    <t>1.4</t>
  </si>
  <si>
    <t>Показатель  — объем финансовой поддержки, направленной на развитие и модернизацию муниципальных учреждений культуры</t>
  </si>
  <si>
    <t>тыс. руб.</t>
  </si>
  <si>
    <t>Подпрограмма 2 Развитие молодежной политики на территории Сланцевского городского поселения</t>
  </si>
  <si>
    <t>Показатель (индикатор) 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</si>
  <si>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 Количество посещений молодежных мероприятий</t>
  </si>
  <si>
    <t>Показатель (индикатор)  Количество детей, охваченных организованными формами досуга и занятости в летний период</t>
  </si>
  <si>
    <t>Показатель (индикатор) Доля населения, систематически занимающегося физической культурой и спортом.</t>
  </si>
  <si>
    <t>Показатель (индикатор) Количество участников спортивных мероприятий.</t>
  </si>
</sst>
</file>

<file path=xl/styles.xml><?xml version="1.0" encoding="utf-8"?>
<styleSheet xmlns="http://schemas.openxmlformats.org/spreadsheetml/2006/main">
  <numFmts count="9">
    <numFmt formatCode="GENERAL" numFmtId="164"/>
    <numFmt formatCode="DD/MM/YYYY" numFmtId="165"/>
    <numFmt formatCode="@" numFmtId="166"/>
    <numFmt formatCode="DD/MMM" numFmtId="167"/>
    <numFmt formatCode="0.00" numFmtId="168"/>
    <numFmt formatCode="#,##0.00_р_." numFmtId="169"/>
    <numFmt formatCode="#,##0.00" numFmtId="170"/>
    <numFmt formatCode="DD/MM/YY" numFmtId="171"/>
    <numFmt formatCode="0.0" numFmtId="172"/>
  </numFmts>
  <fonts count="40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vertAlign val="superscript"/>
      <sz val="14"/>
      <color rgb="FF000000"/>
      <name val="Times New Roman"/>
      <family val="1"/>
      <charset val="204"/>
    </font>
    <font>
      <i val="true"/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b val="true"/>
      <sz val="14"/>
      <color rgb="FFFF0000"/>
      <name val="Calibri"/>
      <family val="2"/>
      <charset val="204"/>
    </font>
    <font>
      <sz val="11"/>
      <color rgb="FF000000"/>
      <name val="Courier New"/>
      <family val="3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i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2"/>
      <color rgb="FFDC23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DC2300"/>
      <name val="Calibri"/>
      <family val="2"/>
      <charset val="204"/>
    </font>
    <font>
      <vertAlign val="superscript"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 val="true"/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i val="true"/>
      <sz val="11"/>
      <color rgb="FF000000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204"/>
    </font>
    <font>
      <sz val="10.5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204"/>
    </font>
    <font>
      <i val="true"/>
      <sz val="12"/>
      <color rgb="FF000000"/>
      <name val="Calibri"/>
      <family val="2"/>
      <charset val="204"/>
    </font>
    <font>
      <b val="true"/>
      <i val="true"/>
      <sz val="10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CD5B5"/>
        <bgColor rgb="FFDDD9C3"/>
      </patternFill>
    </fill>
    <fill>
      <patternFill patternType="solid">
        <fgColor rgb="FFE6E0EC"/>
        <bgColor rgb="FFEBF1DE"/>
      </patternFill>
    </fill>
    <fill>
      <patternFill patternType="solid">
        <fgColor rgb="FFDDD9C3"/>
        <bgColor rgb="FFD7E4BD"/>
      </patternFill>
    </fill>
    <fill>
      <patternFill patternType="solid">
        <fgColor rgb="FFD7E4BD"/>
        <bgColor rgb="FFDDD9C3"/>
      </patternFill>
    </fill>
    <fill>
      <patternFill patternType="solid">
        <fgColor rgb="FFFFFFFF"/>
        <bgColor rgb="FFEBF1DE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ck"/>
      <right/>
      <top style="thick"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/>
      <top/>
      <bottom style="thick"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 style="thick"/>
      <right/>
      <top/>
      <bottom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/>
      <right style="thick"/>
      <top style="thick"/>
      <bottom style="thick"/>
      <diagonal/>
    </border>
    <border diagonalDown="false" diagonalUp="false">
      <left style="thick"/>
      <right style="thick"/>
      <top/>
      <bottom/>
      <diagonal/>
    </border>
    <border diagonalDown="false" diagonalUp="false">
      <left style="thick"/>
      <right/>
      <top style="thick"/>
      <bottom style="thick"/>
      <diagonal/>
    </border>
    <border diagonalDown="false" diagonalUp="false">
      <left/>
      <right/>
      <top style="thick"/>
      <bottom style="thick"/>
      <diagonal/>
    </border>
    <border diagonalDown="false" diagonalUp="false">
      <left/>
      <right style="thick"/>
      <top style="thick"/>
      <bottom/>
      <diagonal/>
    </border>
    <border diagonalDown="false" diagonalUp="false">
      <left/>
      <right/>
      <top/>
      <bottom style="thick"/>
      <diagonal/>
    </border>
    <border diagonalDown="false" diagonalUp="false">
      <left/>
      <right style="thick"/>
      <top/>
      <bottom style="thick"/>
      <diagonal/>
    </border>
    <border diagonalDown="false" diagonalUp="false">
      <left/>
      <right/>
      <top style="thick"/>
      <bottom/>
      <diagonal/>
    </border>
    <border diagonalDown="false" diagonalUp="false">
      <left/>
      <right style="thick"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0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6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0" fontId="9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4" xfId="20">
      <alignment horizontal="justify" indent="0" shrinkToFit="false" textRotation="0" vertical="center" wrapText="true"/>
      <protection hidden="false" locked="true"/>
    </xf>
    <xf applyAlignment="true" applyBorder="false" applyFont="true" applyProtection="false" borderId="0" fillId="0" fontId="10" numFmtId="164" xfId="20">
      <alignment horizontal="justify" indent="0" shrinkToFit="false" textRotation="0" vertical="center" wrapText="false"/>
      <protection hidden="false" locked="true"/>
    </xf>
    <xf applyAlignment="true" applyBorder="false" applyFont="true" applyProtection="false" borderId="0" fillId="0" fontId="6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4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2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8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1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10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2" fontId="1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2" fontId="12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2" fontId="12" numFmtId="168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3" fontId="1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3" fontId="11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3" fontId="11" numFmtId="16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3" fontId="1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11" numFmtId="168" xfId="20">
      <alignment horizontal="justify" indent="0" shrinkToFit="false" textRotation="0" vertical="center" wrapText="true"/>
      <protection hidden="false" locked="true"/>
    </xf>
    <xf applyAlignment="true" applyBorder="true" applyFont="false" applyProtection="false" borderId="5" fillId="0" fontId="5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3" fontId="11" numFmtId="168" xfId="20">
      <alignment horizontal="justify" indent="0" shrinkToFit="false" textRotation="0" vertical="center" wrapText="true"/>
      <protection hidden="false" locked="true"/>
    </xf>
    <xf applyAlignment="true" applyBorder="true" applyFont="false" applyProtection="false" borderId="3" fillId="0" fontId="5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3" fillId="3" fontId="11" numFmtId="170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2" fontId="1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2" fontId="1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2" fontId="1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2" fontId="11" numFmtId="170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2" fontId="12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12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3" fontId="12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12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3" fontId="12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9" fillId="2" fontId="11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2" fontId="12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2" fontId="12" numFmtId="170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2" fontId="12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4" fontId="1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4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4" fontId="11" numFmtId="16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1" numFmtId="16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1" numFmtId="169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4" fontId="1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4" fontId="11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4" fontId="11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9" fillId="2" fontId="12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2" fontId="12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2" fontId="12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2" fontId="12" numFmtId="16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2" fontId="12" numFmtId="16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2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2" fontId="12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2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2" fontId="11" numFmtId="16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2" fontId="12" numFmtId="169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4" fontId="12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2" numFmtId="16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2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4" fontId="12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9" fillId="2" fontId="1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2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2" fontId="11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2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2" fontId="11" numFmtId="168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2" fillId="5" fontId="1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5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1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11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7" fillId="5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11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0" fontId="11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0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2" fontId="11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7" fillId="2" fontId="11" numFmtId="168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2" fillId="5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0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2" fontId="1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2" fontId="13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2" fontId="12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2" fontId="11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2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2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2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2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4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4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4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4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4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4" fontId="11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4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8" fillId="0" fontId="10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0" numFmtId="165" xfId="20">
      <alignment horizontal="general" indent="0" shrinkToFit="false" textRotation="0" vertical="center" wrapText="true"/>
      <protection hidden="false" locked="true"/>
    </xf>
    <xf applyAlignment="true" applyBorder="true" applyFont="false" applyProtection="false" borderId="5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false" applyProtection="false" borderId="3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2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2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2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5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0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5" fontId="11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2" fontId="11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5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1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8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6" fontId="11" numFmtId="168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6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1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1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10" numFmtId="164" xfId="2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4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1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6" numFmtId="170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3" fontId="6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6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6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6" numFmtId="16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3" fontId="6" numFmtId="170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3" fontId="6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3" fontId="6" numFmtId="16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6" numFmtId="170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7" fontId="4" numFmtId="16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7" fontId="4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7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7" fontId="4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7" fontId="4" numFmtId="170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0" fontId="6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6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2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6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9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" fillId="0" fontId="5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6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9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20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3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3" fontId="5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3" fontId="5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3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3" fontId="5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7" fillId="3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3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7" fillId="3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3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9" fillId="3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3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3" fontId="17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3" fontId="4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3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3" fontId="17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8" fillId="3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3" fontId="17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7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7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7" fontId="5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7" fontId="6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7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7" fontId="5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8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9" fillId="8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8" fontId="5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8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8" fontId="6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8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8" fontId="5" numFmtId="168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2" fillId="8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6" fillId="8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7" fillId="8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8" fillId="8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8" fontId="5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8" fontId="5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7" fillId="7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8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7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7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7" fontId="5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5" fillId="8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9" fillId="7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7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7" fontId="17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17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9" fillId="7" fontId="6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7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7" fontId="17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7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8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8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8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7" fillId="8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8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8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7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7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8" fillId="7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6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8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8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8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8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8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8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8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8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7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7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7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8" fillId="7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8" fontId="5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8" fontId="5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8" fontId="5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8" fontId="5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0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0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7" fontId="17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6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5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5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5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6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6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6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5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5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7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7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7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7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7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7" fontId="17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3" fillId="7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7" fillId="7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5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5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5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5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5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5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7" fillId="7" fontId="17" numFmtId="164" xfId="20">
      <alignment horizontal="general" indent="0" shrinkToFit="false" textRotation="0" vertical="center" wrapText="true"/>
      <protection hidden="false" locked="true"/>
    </xf>
    <xf applyAlignment="false" applyBorder="false" applyFont="false" applyProtection="false" borderId="0" fillId="7" fontId="5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8" fillId="0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3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8" fillId="7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9" fillId="7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7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7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6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7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7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3" fontId="6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3" fontId="17" numFmtId="168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8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2" fillId="0" fontId="6" numFmtId="168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3" fillId="0" fontId="2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5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20">
      <alignment horizontal="justify" indent="0" shrinkToFit="false" textRotation="0" vertical="center" wrapText="false"/>
      <protection hidden="false" locked="true"/>
    </xf>
    <xf applyAlignment="true" applyBorder="false" applyFont="true" applyProtection="false" borderId="0" fillId="0" fontId="5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7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27" numFmtId="164" xfId="20">
      <alignment horizontal="general" indent="0" shrinkToFit="false" textRotation="0" vertical="center" wrapText="false"/>
      <protection hidden="false" locked="true"/>
    </xf>
    <xf applyAlignment="false" applyBorder="false" applyFont="true" applyProtection="false" borderId="0" fillId="0" fontId="2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6" fillId="0" fontId="2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3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3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29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3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2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29" numFmtId="171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29" numFmtId="172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3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3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3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27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5" fillId="0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3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3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0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3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16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5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0" fontId="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6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3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1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20">
      <alignment horizontal="left" indent="0" shrinkToFit="false" textRotation="0" vertical="bottom" wrapText="true"/>
      <protection hidden="false" locked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DEADA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C2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59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10" zoomScaleNormal="110" zoomScalePageLayoutView="100">
      <pane activePane="bottomLeft" state="frozen" topLeftCell="A467" xSplit="0" ySplit="466"/>
      <selection activeCell="A1" activeCellId="0" pane="topLeft" sqref="A1"/>
      <selection activeCell="A470" activeCellId="0" pane="bottomLeft" sqref="A470"/>
    </sheetView>
  </sheetViews>
  <sheetFormatPr defaultRowHeight="15"/>
  <cols>
    <col collapsed="false" hidden="false" max="1" min="1" style="0" width="8.70918367346939"/>
    <col collapsed="false" hidden="false" max="2" min="2" style="0" width="23.4234693877551"/>
    <col collapsed="false" hidden="false" max="3" min="3" style="0" width="14.1479591836735"/>
    <col collapsed="false" hidden="false" max="4" min="4" style="0" width="13.1377551020408"/>
    <col collapsed="false" hidden="false" max="5" min="5" style="0" width="11.9948979591837"/>
    <col collapsed="false" hidden="false" max="7" min="6" style="0" width="12.5714285714286"/>
    <col collapsed="false" hidden="false" max="8" min="8" style="0" width="9.4234693877551"/>
    <col collapsed="false" hidden="false" max="9" min="9" style="0" width="10.9948979591837"/>
    <col collapsed="false" hidden="false" max="11" min="10" style="0" width="12.5714285714286"/>
    <col collapsed="false" hidden="false" max="12" min="12" style="0" width="9.4234693877551"/>
    <col collapsed="false" hidden="false" max="13" min="13" style="0" width="11.5714285714286"/>
    <col collapsed="false" hidden="false" max="15" min="14" style="0" width="12.5714285714286"/>
    <col collapsed="false" hidden="false" max="16" min="16" style="0" width="9.4234693877551"/>
    <col collapsed="false" hidden="false" max="17" min="17" style="0" width="11.1428571428571"/>
    <col collapsed="false" hidden="false" max="1025" min="18" style="0" width="8.70918367346939"/>
  </cols>
  <sheetData>
    <row collapsed="false" customFormat="false" customHeight="false" hidden="true" ht="15.75" outlineLevel="0" r="1">
      <c r="A1" s="1" t="s">
        <v>0</v>
      </c>
    </row>
    <row collapsed="false" customFormat="false" customHeight="false" hidden="true" ht="15.75" outlineLevel="0" r="2">
      <c r="A2" s="2" t="s">
        <v>1</v>
      </c>
    </row>
    <row collapsed="false" customFormat="false" customHeight="false" hidden="true" ht="15.75" outlineLevel="0" r="3">
      <c r="A3" s="3" t="s">
        <v>2</v>
      </c>
      <c r="B3" s="3"/>
      <c r="C3" s="3"/>
      <c r="D3" s="3"/>
      <c r="E3" s="3"/>
      <c r="F3" s="3"/>
      <c r="G3" s="3"/>
    </row>
    <row collapsed="false" customFormat="false" customHeight="false" hidden="true" ht="15.75" outlineLevel="0" r="4">
      <c r="A4" s="4"/>
    </row>
    <row collapsed="false" customFormat="false" customHeight="true" hidden="true" ht="164.25" outlineLevel="0" r="5">
      <c r="A5" s="5" t="s">
        <v>3</v>
      </c>
      <c r="B5" s="6" t="s">
        <v>4</v>
      </c>
      <c r="C5" s="6" t="s">
        <v>5</v>
      </c>
      <c r="D5" s="6" t="s">
        <v>6</v>
      </c>
      <c r="E5" s="6"/>
      <c r="F5" s="6" t="s">
        <v>7</v>
      </c>
      <c r="G5" s="6" t="s">
        <v>8</v>
      </c>
    </row>
    <row collapsed="false" customFormat="false" customHeight="false" hidden="true" ht="45" outlineLevel="0" r="6">
      <c r="A6" s="7" t="s">
        <v>9</v>
      </c>
      <c r="B6" s="6"/>
      <c r="C6" s="6"/>
      <c r="D6" s="8" t="s">
        <v>10</v>
      </c>
      <c r="E6" s="9" t="s">
        <v>11</v>
      </c>
      <c r="F6" s="6"/>
      <c r="G6" s="6"/>
    </row>
    <row collapsed="false" customFormat="false" customHeight="true" hidden="true" ht="34.5" outlineLevel="0" r="7">
      <c r="A7" s="10" t="n">
        <v>1</v>
      </c>
      <c r="B7" s="10" t="n">
        <v>2</v>
      </c>
      <c r="C7" s="10" t="n">
        <v>3</v>
      </c>
      <c r="D7" s="10" t="n">
        <v>4</v>
      </c>
      <c r="E7" s="10" t="n">
        <v>5</v>
      </c>
      <c r="F7" s="10" t="n">
        <v>6</v>
      </c>
      <c r="G7" s="11" t="n">
        <v>7</v>
      </c>
    </row>
    <row collapsed="false" customFormat="false" customHeight="true" hidden="true" ht="15" outlineLevel="0" r="8">
      <c r="A8" s="12" t="s">
        <v>12</v>
      </c>
      <c r="B8" s="13" t="s">
        <v>13</v>
      </c>
      <c r="C8" s="14"/>
      <c r="D8" s="15" t="n">
        <v>41640</v>
      </c>
      <c r="E8" s="15" t="n">
        <v>42735</v>
      </c>
      <c r="F8" s="14"/>
      <c r="G8" s="14"/>
    </row>
    <row collapsed="false" customFormat="false" customHeight="false" hidden="true" ht="60" outlineLevel="0" r="9">
      <c r="A9" s="12"/>
      <c r="B9" s="9" t="s">
        <v>14</v>
      </c>
      <c r="C9" s="14"/>
      <c r="D9" s="15"/>
      <c r="E9" s="15"/>
      <c r="F9" s="14"/>
      <c r="G9" s="14"/>
    </row>
    <row collapsed="false" customFormat="false" customHeight="false" hidden="true" ht="135" outlineLevel="0" r="10">
      <c r="A10" s="16" t="s">
        <v>15</v>
      </c>
      <c r="B10" s="9" t="s">
        <v>16</v>
      </c>
      <c r="C10" s="9" t="s">
        <v>17</v>
      </c>
      <c r="D10" s="17" t="n">
        <v>41640</v>
      </c>
      <c r="E10" s="17" t="n">
        <v>42735</v>
      </c>
      <c r="F10" s="9" t="s">
        <v>18</v>
      </c>
      <c r="G10" s="8" t="s">
        <v>19</v>
      </c>
    </row>
    <row collapsed="false" customFormat="false" customHeight="false" hidden="true" ht="330" outlineLevel="0" r="11">
      <c r="A11" s="16" t="s">
        <v>20</v>
      </c>
      <c r="B11" s="9" t="s">
        <v>21</v>
      </c>
      <c r="C11" s="9" t="s">
        <v>22</v>
      </c>
      <c r="D11" s="17" t="n">
        <v>41640</v>
      </c>
      <c r="E11" s="17" t="n">
        <v>42735</v>
      </c>
      <c r="F11" s="9" t="s">
        <v>23</v>
      </c>
      <c r="G11" s="14" t="s">
        <v>24</v>
      </c>
    </row>
    <row collapsed="false" customFormat="false" customHeight="true" hidden="true" ht="14.45" outlineLevel="0" r="12">
      <c r="A12" s="7"/>
      <c r="B12" s="18"/>
      <c r="C12" s="18"/>
      <c r="D12" s="18"/>
      <c r="E12" s="18"/>
      <c r="F12" s="18"/>
      <c r="G12" s="18"/>
    </row>
    <row collapsed="false" customFormat="false" customHeight="true" hidden="true" ht="15" outlineLevel="0" r="13">
      <c r="A13" s="6" t="s">
        <v>25</v>
      </c>
      <c r="B13" s="13" t="s">
        <v>26</v>
      </c>
      <c r="C13" s="14"/>
      <c r="D13" s="15" t="n">
        <v>41640</v>
      </c>
      <c r="E13" s="15" t="n">
        <v>42735</v>
      </c>
      <c r="F13" s="14"/>
      <c r="G13" s="14"/>
    </row>
    <row collapsed="false" customFormat="false" customHeight="false" hidden="true" ht="75" outlineLevel="0" r="14">
      <c r="A14" s="6"/>
      <c r="B14" s="9" t="s">
        <v>27</v>
      </c>
      <c r="C14" s="14"/>
      <c r="D14" s="15"/>
      <c r="E14" s="15"/>
      <c r="F14" s="14"/>
      <c r="G14" s="14"/>
    </row>
    <row collapsed="false" customFormat="false" customHeight="false" hidden="true" ht="180" outlineLevel="0" r="15">
      <c r="A15" s="7" t="s">
        <v>28</v>
      </c>
      <c r="B15" s="9" t="s">
        <v>29</v>
      </c>
      <c r="C15" s="9" t="s">
        <v>30</v>
      </c>
      <c r="D15" s="17" t="n">
        <v>41640</v>
      </c>
      <c r="E15" s="17" t="n">
        <v>42735</v>
      </c>
      <c r="F15" s="9" t="s">
        <v>31</v>
      </c>
      <c r="G15" s="19" t="s">
        <v>32</v>
      </c>
    </row>
    <row collapsed="false" customFormat="false" customHeight="false" hidden="true" ht="90" outlineLevel="0" r="16">
      <c r="A16" s="16" t="s">
        <v>33</v>
      </c>
      <c r="B16" s="9" t="s">
        <v>34</v>
      </c>
      <c r="C16" s="9" t="s">
        <v>30</v>
      </c>
      <c r="D16" s="17" t="n">
        <v>41640</v>
      </c>
      <c r="E16" s="17" t="n">
        <v>42735</v>
      </c>
      <c r="F16" s="20" t="s">
        <v>35</v>
      </c>
      <c r="G16" s="18" t="s">
        <v>36</v>
      </c>
    </row>
    <row collapsed="false" customFormat="false" customHeight="true" hidden="true" ht="15" outlineLevel="0" r="17">
      <c r="A17" s="6" t="n">
        <v>3</v>
      </c>
      <c r="B17" s="21" t="s">
        <v>37</v>
      </c>
      <c r="C17" s="14" t="s">
        <v>38</v>
      </c>
      <c r="D17" s="15" t="n">
        <v>41640</v>
      </c>
      <c r="E17" s="15" t="n">
        <v>42735</v>
      </c>
      <c r="F17" s="18"/>
      <c r="G17" s="14"/>
    </row>
    <row collapsed="false" customFormat="false" customHeight="true" hidden="true" ht="133.5" outlineLevel="0" r="18">
      <c r="A18" s="6"/>
      <c r="B18" s="20" t="s">
        <v>39</v>
      </c>
      <c r="C18" s="14"/>
      <c r="D18" s="15"/>
      <c r="E18" s="15"/>
      <c r="F18" s="18"/>
      <c r="G18" s="14"/>
    </row>
    <row collapsed="false" customFormat="false" customHeight="true" hidden="true" ht="74.25" outlineLevel="0" r="19">
      <c r="A19" s="22" t="n">
        <v>41642</v>
      </c>
      <c r="B19" s="23" t="s">
        <v>40</v>
      </c>
      <c r="C19" s="14" t="s">
        <v>38</v>
      </c>
      <c r="D19" s="15" t="n">
        <v>41640</v>
      </c>
      <c r="E19" s="15" t="n">
        <v>42735</v>
      </c>
      <c r="F19" s="14" t="s">
        <v>41</v>
      </c>
      <c r="G19" s="18" t="s">
        <v>42</v>
      </c>
    </row>
    <row collapsed="false" customFormat="false" customHeight="true" hidden="true" ht="102" outlineLevel="0" r="20">
      <c r="A20" s="22"/>
      <c r="B20" s="20" t="s">
        <v>43</v>
      </c>
      <c r="C20" s="14"/>
      <c r="D20" s="15"/>
      <c r="E20" s="15"/>
      <c r="F20" s="14"/>
      <c r="G20" s="18"/>
    </row>
    <row collapsed="false" customFormat="false" customHeight="false" hidden="true" ht="15" outlineLevel="0" r="21">
      <c r="A21" s="24"/>
    </row>
    <row collapsed="false" customFormat="false" customHeight="false" hidden="true" ht="15.75" outlineLevel="0" r="22">
      <c r="A22" s="25" t="s">
        <v>44</v>
      </c>
    </row>
    <row collapsed="false" customFormat="false" customHeight="false" hidden="true" ht="15.75" outlineLevel="0" r="23">
      <c r="A23" s="25" t="s">
        <v>45</v>
      </c>
    </row>
    <row collapsed="false" customFormat="false" customHeight="false" hidden="true" ht="15.75" outlineLevel="0" r="24">
      <c r="A24" s="1"/>
    </row>
    <row collapsed="false" customFormat="false" customHeight="false" hidden="true" ht="15.75" outlineLevel="0" r="25">
      <c r="A25" s="1" t="s">
        <v>46</v>
      </c>
    </row>
    <row collapsed="false" customFormat="false" customHeight="false" hidden="true" ht="15.75" outlineLevel="0" r="26">
      <c r="A26" s="26" t="s">
        <v>47</v>
      </c>
      <c r="B26" s="26"/>
      <c r="C26" s="26"/>
      <c r="D26" s="26"/>
      <c r="E26" s="26"/>
      <c r="F26" s="26"/>
      <c r="G26" s="26"/>
    </row>
    <row collapsed="false" customFormat="false" customHeight="false" hidden="true" ht="15.75" outlineLevel="0" r="27">
      <c r="A27" s="26" t="s">
        <v>48</v>
      </c>
      <c r="B27" s="26"/>
      <c r="C27" s="26"/>
      <c r="D27" s="26"/>
      <c r="E27" s="26"/>
      <c r="F27" s="26"/>
      <c r="G27" s="26"/>
    </row>
    <row collapsed="false" customFormat="false" customHeight="false" hidden="true" ht="15.75" outlineLevel="0" r="28">
      <c r="A28" s="27"/>
    </row>
    <row collapsed="false" customFormat="false" customHeight="true" hidden="true" ht="172.5" outlineLevel="0" r="29">
      <c r="A29" s="28" t="s">
        <v>49</v>
      </c>
      <c r="B29" s="28" t="s">
        <v>50</v>
      </c>
      <c r="C29" s="28" t="s">
        <v>51</v>
      </c>
      <c r="D29" s="28"/>
      <c r="E29" s="28" t="s">
        <v>52</v>
      </c>
      <c r="F29" s="29" t="s">
        <v>53</v>
      </c>
      <c r="G29" s="29"/>
      <c r="H29" s="29"/>
      <c r="I29" s="29"/>
      <c r="J29" s="29"/>
      <c r="K29" s="29"/>
      <c r="L29" s="29"/>
      <c r="M29" s="29"/>
      <c r="N29" s="29"/>
      <c r="O29" s="29"/>
    </row>
    <row collapsed="false" customFormat="false" customHeight="true" hidden="true" ht="30.75" outlineLevel="0" r="30">
      <c r="A30" s="28"/>
      <c r="B30" s="28"/>
      <c r="C30" s="28" t="s">
        <v>54</v>
      </c>
      <c r="D30" s="28" t="s">
        <v>55</v>
      </c>
      <c r="E30" s="28"/>
      <c r="F30" s="30"/>
      <c r="G30" s="30"/>
      <c r="H30" s="30"/>
      <c r="I30" s="31" t="s">
        <v>56</v>
      </c>
      <c r="J30" s="28" t="s">
        <v>57</v>
      </c>
      <c r="K30" s="28" t="s">
        <v>58</v>
      </c>
      <c r="L30" s="32" t="s">
        <v>59</v>
      </c>
      <c r="M30" s="28" t="s">
        <v>60</v>
      </c>
      <c r="N30" s="28"/>
      <c r="O30" s="28"/>
    </row>
    <row collapsed="false" customFormat="false" customHeight="false" hidden="true" ht="15.75" outlineLevel="0" r="31">
      <c r="A31" s="28"/>
      <c r="B31" s="28"/>
      <c r="C31" s="28"/>
      <c r="D31" s="28"/>
      <c r="E31" s="28"/>
      <c r="F31" s="30"/>
      <c r="G31" s="30"/>
      <c r="H31" s="30"/>
      <c r="I31" s="31"/>
      <c r="J31" s="28"/>
      <c r="K31" s="28"/>
      <c r="L31" s="33" t="s">
        <v>61</v>
      </c>
      <c r="M31" s="28"/>
      <c r="N31" s="28"/>
      <c r="O31" s="28"/>
    </row>
    <row collapsed="false" customFormat="false" customHeight="false" hidden="true" ht="15.75" outlineLevel="0" r="32">
      <c r="A32" s="33" t="n">
        <v>1</v>
      </c>
      <c r="B32" s="33" t="n">
        <v>2</v>
      </c>
      <c r="C32" s="33" t="n">
        <v>3</v>
      </c>
      <c r="D32" s="33" t="n">
        <v>4</v>
      </c>
      <c r="E32" s="33" t="n">
        <v>5</v>
      </c>
      <c r="F32" s="34" t="n">
        <v>6</v>
      </c>
      <c r="G32" s="34"/>
      <c r="H32" s="34"/>
      <c r="I32" s="34"/>
      <c r="J32" s="33" t="n">
        <v>7</v>
      </c>
      <c r="K32" s="33" t="n">
        <v>8</v>
      </c>
      <c r="L32" s="33" t="n">
        <v>9</v>
      </c>
      <c r="M32" s="28" t="n">
        <v>10</v>
      </c>
      <c r="N32" s="28"/>
      <c r="O32" s="28"/>
    </row>
    <row collapsed="false" customFormat="false" customHeight="true" hidden="true" ht="47.25" outlineLevel="0" r="33">
      <c r="A33" s="35" t="s">
        <v>62</v>
      </c>
      <c r="B33" s="28" t="s">
        <v>63</v>
      </c>
      <c r="C33" s="36" t="n">
        <v>41640</v>
      </c>
      <c r="D33" s="36" t="n">
        <v>42004</v>
      </c>
      <c r="E33" s="32" t="s">
        <v>64</v>
      </c>
      <c r="F33" s="37"/>
      <c r="G33" s="37"/>
      <c r="H33" s="37"/>
      <c r="I33" s="38" t="n">
        <f aca="false">I34+I36+I37</f>
        <v>20222.504</v>
      </c>
      <c r="J33" s="38" t="n">
        <f aca="false">J34+J36+J37</f>
        <v>0</v>
      </c>
      <c r="K33" s="38" t="n">
        <f aca="false">K34+K36+K37</f>
        <v>17193.04</v>
      </c>
      <c r="L33" s="38" t="n">
        <f aca="false">L34+L36+L37</f>
        <v>0</v>
      </c>
      <c r="M33" s="39" t="n">
        <f aca="false">O34+O35+O36+O37</f>
        <v>3029.464</v>
      </c>
      <c r="N33" s="39"/>
      <c r="O33" s="39"/>
    </row>
    <row collapsed="false" customFormat="false" customHeight="true" hidden="true" ht="19.5" outlineLevel="0" r="34">
      <c r="A34" s="35"/>
      <c r="B34" s="28"/>
      <c r="C34" s="36"/>
      <c r="D34" s="36"/>
      <c r="E34" s="32" t="s">
        <v>65</v>
      </c>
      <c r="F34" s="40" t="s">
        <v>66</v>
      </c>
      <c r="G34" s="40"/>
      <c r="H34" s="40"/>
      <c r="I34" s="41" t="n">
        <f aca="false">J34+K34+L34+O34</f>
        <v>15487.15</v>
      </c>
      <c r="J34" s="42" t="n">
        <f aca="false">J54</f>
        <v>0</v>
      </c>
      <c r="K34" s="43" t="n">
        <f aca="false">K54</f>
        <v>14079.15</v>
      </c>
      <c r="L34" s="42" t="n">
        <f aca="false">L54</f>
        <v>0</v>
      </c>
      <c r="M34" s="44" t="s">
        <v>66</v>
      </c>
      <c r="N34" s="44"/>
      <c r="O34" s="45" t="n">
        <f aca="false">O54</f>
        <v>1408</v>
      </c>
    </row>
    <row collapsed="false" customFormat="false" customHeight="true" hidden="true" ht="19.5" outlineLevel="0" r="35">
      <c r="A35" s="35"/>
      <c r="B35" s="28"/>
      <c r="C35" s="36"/>
      <c r="D35" s="36"/>
      <c r="E35" s="46"/>
      <c r="F35" s="44" t="s">
        <v>67</v>
      </c>
      <c r="G35" s="44"/>
      <c r="H35" s="44"/>
      <c r="I35" s="41" t="n">
        <f aca="false">J35+K35+L35+O35</f>
        <v>0</v>
      </c>
      <c r="J35" s="42" t="n">
        <f aca="false">J55</f>
        <v>0</v>
      </c>
      <c r="K35" s="43" t="n">
        <f aca="false">K55</f>
        <v>0</v>
      </c>
      <c r="L35" s="42" t="n">
        <f aca="false">L55</f>
        <v>0</v>
      </c>
      <c r="M35" s="44" t="s">
        <v>67</v>
      </c>
      <c r="N35" s="44"/>
      <c r="O35" s="47" t="n">
        <f aca="false">O55</f>
        <v>0</v>
      </c>
    </row>
    <row collapsed="false" customFormat="false" customHeight="true" hidden="true" ht="19.5" outlineLevel="0" r="36">
      <c r="A36" s="35"/>
      <c r="B36" s="28"/>
      <c r="C36" s="36"/>
      <c r="D36" s="36"/>
      <c r="E36" s="46"/>
      <c r="F36" s="44" t="s">
        <v>68</v>
      </c>
      <c r="G36" s="44"/>
      <c r="H36" s="44"/>
      <c r="I36" s="41" t="n">
        <f aca="false">J36+K36+L36+O36</f>
        <v>3647.779</v>
      </c>
      <c r="J36" s="42" t="n">
        <f aca="false">J56</f>
        <v>0</v>
      </c>
      <c r="K36" s="43" t="n">
        <f aca="false">K56</f>
        <v>3113.89</v>
      </c>
      <c r="L36" s="42" t="n">
        <f aca="false">L56</f>
        <v>0</v>
      </c>
      <c r="M36" s="44" t="s">
        <v>68</v>
      </c>
      <c r="N36" s="44"/>
      <c r="O36" s="47" t="n">
        <f aca="false">O56</f>
        <v>533.889</v>
      </c>
    </row>
    <row collapsed="false" customFormat="false" customHeight="true" hidden="true" ht="19.5" outlineLevel="0" r="37">
      <c r="A37" s="35"/>
      <c r="B37" s="28"/>
      <c r="C37" s="36"/>
      <c r="D37" s="36"/>
      <c r="E37" s="48"/>
      <c r="F37" s="44" t="s">
        <v>22</v>
      </c>
      <c r="G37" s="44"/>
      <c r="H37" s="44"/>
      <c r="I37" s="41" t="n">
        <f aca="false">J37+K37+L37+O37</f>
        <v>1087.575</v>
      </c>
      <c r="J37" s="49" t="n">
        <f aca="false">J57+J93+J126</f>
        <v>0</v>
      </c>
      <c r="K37" s="43" t="n">
        <f aca="false">K57+K93+K126</f>
        <v>0</v>
      </c>
      <c r="L37" s="49" t="n">
        <f aca="false">L57+L93+L126</f>
        <v>0</v>
      </c>
      <c r="M37" s="44" t="s">
        <v>22</v>
      </c>
      <c r="N37" s="44"/>
      <c r="O37" s="47" t="n">
        <f aca="false">O57+M93+M126</f>
        <v>1087.575</v>
      </c>
    </row>
    <row collapsed="false" customFormat="false" customHeight="false" hidden="true" ht="18.75" outlineLevel="0" r="38">
      <c r="A38" s="35"/>
      <c r="B38" s="28"/>
      <c r="C38" s="36" t="n">
        <v>42005</v>
      </c>
      <c r="D38" s="36" t="n">
        <v>42369</v>
      </c>
      <c r="E38" s="32" t="s">
        <v>69</v>
      </c>
      <c r="F38" s="50"/>
      <c r="G38" s="51"/>
      <c r="H38" s="51"/>
      <c r="I38" s="38" t="n">
        <f aca="false">I39+I40+I41+I42</f>
        <v>61033.92</v>
      </c>
      <c r="J38" s="38" t="n">
        <f aca="false">J39+J40+J41+J42</f>
        <v>0</v>
      </c>
      <c r="K38" s="38" t="n">
        <f aca="false">K39+K40+K41+K42</f>
        <v>4780.39</v>
      </c>
      <c r="L38" s="38" t="n">
        <f aca="false">L39+L40+L41+L42</f>
        <v>0</v>
      </c>
      <c r="M38" s="39" t="n">
        <f aca="false">O39+O40+O41+O42</f>
        <v>56253.53</v>
      </c>
      <c r="N38" s="39"/>
      <c r="O38" s="39"/>
    </row>
    <row collapsed="false" customFormat="false" customHeight="true" hidden="true" ht="19.5" outlineLevel="0" r="39">
      <c r="A39" s="35"/>
      <c r="B39" s="28"/>
      <c r="C39" s="36"/>
      <c r="D39" s="36"/>
      <c r="E39" s="32" t="s">
        <v>65</v>
      </c>
      <c r="F39" s="44" t="s">
        <v>66</v>
      </c>
      <c r="G39" s="44"/>
      <c r="H39" s="44"/>
      <c r="I39" s="41" t="n">
        <f aca="false">J39+K39+L39+O39</f>
        <v>19069.2</v>
      </c>
      <c r="J39" s="43" t="n">
        <f aca="false">J59+J96</f>
        <v>0</v>
      </c>
      <c r="K39" s="43" t="n">
        <f aca="false">K59+K96</f>
        <v>0</v>
      </c>
      <c r="L39" s="43" t="n">
        <f aca="false">L59+L96</f>
        <v>0</v>
      </c>
      <c r="M39" s="44" t="s">
        <v>66</v>
      </c>
      <c r="N39" s="44"/>
      <c r="O39" s="45" t="n">
        <f aca="false">O59+O96</f>
        <v>19069.2</v>
      </c>
    </row>
    <row collapsed="false" customFormat="false" customHeight="true" hidden="true" ht="19.5" outlineLevel="0" r="40">
      <c r="A40" s="35"/>
      <c r="B40" s="28"/>
      <c r="C40" s="36"/>
      <c r="D40" s="36"/>
      <c r="E40" s="46"/>
      <c r="F40" s="44" t="s">
        <v>67</v>
      </c>
      <c r="G40" s="44"/>
      <c r="H40" s="44"/>
      <c r="I40" s="41" t="n">
        <f aca="false">J40+K40+L40+O40</f>
        <v>18971.24</v>
      </c>
      <c r="J40" s="43" t="n">
        <f aca="false">J60+J97</f>
        <v>0</v>
      </c>
      <c r="K40" s="43" t="n">
        <f aca="false">K60+K97</f>
        <v>1156.4</v>
      </c>
      <c r="L40" s="43" t="n">
        <f aca="false">L60+L97</f>
        <v>0</v>
      </c>
      <c r="M40" s="44" t="s">
        <v>67</v>
      </c>
      <c r="N40" s="44"/>
      <c r="O40" s="47" t="n">
        <f aca="false">O60+O97</f>
        <v>17814.84</v>
      </c>
    </row>
    <row collapsed="false" customFormat="false" customHeight="true" hidden="true" ht="19.5" outlineLevel="0" r="41">
      <c r="A41" s="35"/>
      <c r="B41" s="28"/>
      <c r="C41" s="36"/>
      <c r="D41" s="36"/>
      <c r="E41" s="46"/>
      <c r="F41" s="44" t="s">
        <v>68</v>
      </c>
      <c r="G41" s="44"/>
      <c r="H41" s="44"/>
      <c r="I41" s="41" t="n">
        <f aca="false">J41+K41+L41+O41</f>
        <v>20479.29</v>
      </c>
      <c r="J41" s="43" t="n">
        <f aca="false">J61+J98</f>
        <v>0</v>
      </c>
      <c r="K41" s="43" t="n">
        <f aca="false">K61+K98</f>
        <v>3623.99</v>
      </c>
      <c r="L41" s="43" t="n">
        <f aca="false">L61+L98</f>
        <v>0</v>
      </c>
      <c r="M41" s="44" t="s">
        <v>68</v>
      </c>
      <c r="N41" s="44"/>
      <c r="O41" s="47" t="n">
        <f aca="false">O61+O98</f>
        <v>16855.3</v>
      </c>
    </row>
    <row collapsed="false" customFormat="false" customHeight="true" hidden="true" ht="19.5" outlineLevel="0" r="42">
      <c r="A42" s="35"/>
      <c r="B42" s="28"/>
      <c r="C42" s="36"/>
      <c r="D42" s="36"/>
      <c r="E42" s="48"/>
      <c r="F42" s="44" t="s">
        <v>22</v>
      </c>
      <c r="G42" s="44"/>
      <c r="H42" s="44"/>
      <c r="I42" s="41" t="n">
        <f aca="false">J42+K42+L42+O42</f>
        <v>2514.19</v>
      </c>
      <c r="J42" s="43" t="n">
        <f aca="false">J62+J99+J128</f>
        <v>0</v>
      </c>
      <c r="K42" s="43" t="n">
        <f aca="false">K62+K99+K128</f>
        <v>0</v>
      </c>
      <c r="L42" s="43" t="n">
        <f aca="false">L62+L99+L128</f>
        <v>0</v>
      </c>
      <c r="M42" s="44" t="s">
        <v>22</v>
      </c>
      <c r="N42" s="44"/>
      <c r="O42" s="47" t="n">
        <f aca="false">O62+O99+M128</f>
        <v>2514.19</v>
      </c>
    </row>
    <row collapsed="false" customFormat="false" customHeight="false" hidden="true" ht="18.75" outlineLevel="0" r="43">
      <c r="A43" s="35"/>
      <c r="B43" s="28"/>
      <c r="C43" s="36" t="n">
        <v>42370</v>
      </c>
      <c r="D43" s="36" t="n">
        <v>42735</v>
      </c>
      <c r="E43" s="32" t="s">
        <v>70</v>
      </c>
      <c r="F43" s="39" t="n">
        <f aca="false">I44+I45+I46+I47</f>
        <v>57407.4</v>
      </c>
      <c r="G43" s="39"/>
      <c r="H43" s="39"/>
      <c r="I43" s="39"/>
      <c r="J43" s="52" t="n">
        <f aca="false">J44+J45+J46+J47</f>
        <v>0</v>
      </c>
      <c r="K43" s="52" t="n">
        <f aca="false">K44+K45+K46+K47</f>
        <v>0</v>
      </c>
      <c r="L43" s="53" t="n">
        <f aca="false">L44+L45+L46+L47</f>
        <v>0</v>
      </c>
      <c r="M43" s="39" t="n">
        <f aca="false">O44+O45+O46+O47</f>
        <v>57407.4</v>
      </c>
      <c r="N43" s="39"/>
      <c r="O43" s="39"/>
    </row>
    <row collapsed="false" customFormat="false" customHeight="true" hidden="true" ht="19.5" outlineLevel="0" r="44">
      <c r="A44" s="35"/>
      <c r="B44" s="28"/>
      <c r="C44" s="36"/>
      <c r="D44" s="36"/>
      <c r="E44" s="32" t="s">
        <v>65</v>
      </c>
      <c r="F44" s="44" t="s">
        <v>66</v>
      </c>
      <c r="G44" s="44"/>
      <c r="H44" s="44"/>
      <c r="I44" s="41" t="n">
        <f aca="false">J44+K44+L44+O44</f>
        <v>18714</v>
      </c>
      <c r="J44" s="42" t="n">
        <f aca="false">J64+J101</f>
        <v>0</v>
      </c>
      <c r="K44" s="42" t="n">
        <f aca="false">K64+K101</f>
        <v>0</v>
      </c>
      <c r="L44" s="42" t="n">
        <f aca="false">L64+L101</f>
        <v>0</v>
      </c>
      <c r="M44" s="44" t="s">
        <v>66</v>
      </c>
      <c r="N44" s="44"/>
      <c r="O44" s="45" t="n">
        <f aca="false">O64+O101</f>
        <v>18714</v>
      </c>
    </row>
    <row collapsed="false" customFormat="false" customHeight="true" hidden="true" ht="19.5" outlineLevel="0" r="45">
      <c r="A45" s="35"/>
      <c r="B45" s="28"/>
      <c r="C45" s="36"/>
      <c r="D45" s="36"/>
      <c r="E45" s="46"/>
      <c r="F45" s="44" t="s">
        <v>67</v>
      </c>
      <c r="G45" s="44"/>
      <c r="H45" s="44"/>
      <c r="I45" s="41" t="n">
        <f aca="false">J45+K45+L45+O45</f>
        <v>18466</v>
      </c>
      <c r="J45" s="42" t="n">
        <f aca="false">J65+J102</f>
        <v>0</v>
      </c>
      <c r="K45" s="42" t="n">
        <f aca="false">K65+K102</f>
        <v>0</v>
      </c>
      <c r="L45" s="42" t="n">
        <f aca="false">L65+L102</f>
        <v>0</v>
      </c>
      <c r="M45" s="44" t="s">
        <v>67</v>
      </c>
      <c r="N45" s="44"/>
      <c r="O45" s="47" t="n">
        <f aca="false">O65+O102</f>
        <v>18466</v>
      </c>
    </row>
    <row collapsed="false" customFormat="false" customHeight="true" hidden="true" ht="19.5" outlineLevel="0" r="46">
      <c r="A46" s="35"/>
      <c r="B46" s="28"/>
      <c r="C46" s="36"/>
      <c r="D46" s="36"/>
      <c r="E46" s="46"/>
      <c r="F46" s="44" t="s">
        <v>68</v>
      </c>
      <c r="G46" s="44"/>
      <c r="H46" s="44"/>
      <c r="I46" s="41" t="n">
        <f aca="false">J46+K46+L46+O46</f>
        <v>18718.1</v>
      </c>
      <c r="J46" s="42" t="n">
        <f aca="false">J66+J103</f>
        <v>0</v>
      </c>
      <c r="K46" s="42" t="n">
        <f aca="false">K66+K103</f>
        <v>0</v>
      </c>
      <c r="L46" s="42" t="n">
        <f aca="false">L66+L103</f>
        <v>0</v>
      </c>
      <c r="M46" s="44" t="s">
        <v>68</v>
      </c>
      <c r="N46" s="44"/>
      <c r="O46" s="47" t="n">
        <f aca="false">O66+O103</f>
        <v>18718.1</v>
      </c>
    </row>
    <row collapsed="false" customFormat="false" customHeight="true" hidden="true" ht="19.5" outlineLevel="0" r="47">
      <c r="A47" s="35"/>
      <c r="B47" s="28"/>
      <c r="C47" s="36"/>
      <c r="D47" s="36"/>
      <c r="E47" s="48"/>
      <c r="F47" s="44" t="s">
        <v>22</v>
      </c>
      <c r="G47" s="44"/>
      <c r="H47" s="44"/>
      <c r="I47" s="41" t="n">
        <f aca="false">J47+K47+L47+O47</f>
        <v>1509.3</v>
      </c>
      <c r="J47" s="42" t="n">
        <f aca="false">J67+J104+J130</f>
        <v>0</v>
      </c>
      <c r="K47" s="49" t="n">
        <f aca="false">K67+K104+K130</f>
        <v>0</v>
      </c>
      <c r="L47" s="49" t="n">
        <f aca="false">L67+L104+L130</f>
        <v>0</v>
      </c>
      <c r="M47" s="44" t="s">
        <v>22</v>
      </c>
      <c r="N47" s="44"/>
      <c r="O47" s="47" t="n">
        <f aca="false">O67+O104+M130</f>
        <v>1509.3</v>
      </c>
    </row>
    <row collapsed="false" customFormat="false" customHeight="true" hidden="true" ht="19.5" outlineLevel="0" r="48">
      <c r="A48" s="28" t="s">
        <v>71</v>
      </c>
      <c r="B48" s="28"/>
      <c r="C48" s="36" t="n">
        <v>41640</v>
      </c>
      <c r="D48" s="36" t="n">
        <v>42735</v>
      </c>
      <c r="E48" s="28"/>
      <c r="F48" s="39" t="n">
        <f aca="false">I49+I50+I51+I52</f>
        <v>138663.824</v>
      </c>
      <c r="G48" s="39"/>
      <c r="H48" s="39"/>
      <c r="I48" s="39"/>
      <c r="J48" s="54" t="n">
        <f aca="false">J49+J50+J51+J52</f>
        <v>0</v>
      </c>
      <c r="K48" s="54" t="n">
        <f aca="false">K49+K50+K51+K52</f>
        <v>21973.43</v>
      </c>
      <c r="L48" s="54" t="n">
        <f aca="false">L49+L50+L51+L52</f>
        <v>0</v>
      </c>
      <c r="M48" s="39" t="n">
        <f aca="false">O49+O50+O51+O52</f>
        <v>116690.394</v>
      </c>
      <c r="N48" s="39"/>
      <c r="O48" s="39"/>
    </row>
    <row collapsed="false" customFormat="false" customHeight="true" hidden="true" ht="19.5" outlineLevel="0" r="49">
      <c r="A49" s="28"/>
      <c r="B49" s="28"/>
      <c r="C49" s="36"/>
      <c r="D49" s="36"/>
      <c r="E49" s="28"/>
      <c r="F49" s="44" t="s">
        <v>66</v>
      </c>
      <c r="G49" s="44"/>
      <c r="H49" s="44"/>
      <c r="I49" s="55" t="n">
        <f aca="false">J49+K49+O49+L49</f>
        <v>53270.35</v>
      </c>
      <c r="J49" s="55" t="n">
        <f aca="false">J34+J39+J44</f>
        <v>0</v>
      </c>
      <c r="K49" s="56" t="n">
        <f aca="false">K34+K39+K44</f>
        <v>14079.15</v>
      </c>
      <c r="L49" s="56" t="n">
        <f aca="false">L34+L39+L44</f>
        <v>0</v>
      </c>
      <c r="M49" s="44" t="s">
        <v>66</v>
      </c>
      <c r="N49" s="44"/>
      <c r="O49" s="57" t="n">
        <f aca="false">O34+O39++O44</f>
        <v>39191.2</v>
      </c>
    </row>
    <row collapsed="false" customFormat="false" customHeight="true" hidden="true" ht="19.5" outlineLevel="0" r="50">
      <c r="A50" s="28"/>
      <c r="B50" s="28"/>
      <c r="C50" s="36"/>
      <c r="D50" s="36"/>
      <c r="E50" s="28"/>
      <c r="F50" s="44" t="s">
        <v>67</v>
      </c>
      <c r="G50" s="44"/>
      <c r="H50" s="44"/>
      <c r="I50" s="55" t="n">
        <f aca="false">J50+K50+O50+L50</f>
        <v>37437.24</v>
      </c>
      <c r="J50" s="55" t="n">
        <f aca="false">J35+J40+J45</f>
        <v>0</v>
      </c>
      <c r="K50" s="56" t="n">
        <f aca="false">K35+K40+K45</f>
        <v>1156.4</v>
      </c>
      <c r="L50" s="56" t="n">
        <f aca="false">L35+L40+L45</f>
        <v>0</v>
      </c>
      <c r="M50" s="44" t="s">
        <v>67</v>
      </c>
      <c r="N50" s="44"/>
      <c r="O50" s="58" t="n">
        <f aca="false">O35+O40++O45</f>
        <v>36280.84</v>
      </c>
    </row>
    <row collapsed="false" customFormat="false" customHeight="true" hidden="true" ht="19.5" outlineLevel="0" r="51">
      <c r="A51" s="28"/>
      <c r="B51" s="28"/>
      <c r="C51" s="36"/>
      <c r="D51" s="36"/>
      <c r="E51" s="28"/>
      <c r="F51" s="44" t="s">
        <v>68</v>
      </c>
      <c r="G51" s="44"/>
      <c r="H51" s="44"/>
      <c r="I51" s="55" t="n">
        <f aca="false">J51+K51+O51+L51</f>
        <v>42845.169</v>
      </c>
      <c r="J51" s="55" t="n">
        <f aca="false">J36+J41+J46</f>
        <v>0</v>
      </c>
      <c r="K51" s="56" t="n">
        <f aca="false">K46+K41+K36</f>
        <v>6737.88</v>
      </c>
      <c r="L51" s="56" t="n">
        <f aca="false">L36+L41+L46</f>
        <v>0</v>
      </c>
      <c r="M51" s="44" t="s">
        <v>68</v>
      </c>
      <c r="N51" s="44"/>
      <c r="O51" s="58" t="n">
        <f aca="false">O36+O41++O46</f>
        <v>36107.289</v>
      </c>
    </row>
    <row collapsed="false" customFormat="false" customHeight="true" hidden="true" ht="19.5" outlineLevel="0" r="52">
      <c r="A52" s="28"/>
      <c r="B52" s="28"/>
      <c r="C52" s="36"/>
      <c r="D52" s="36"/>
      <c r="E52" s="28"/>
      <c r="F52" s="44" t="s">
        <v>22</v>
      </c>
      <c r="G52" s="44"/>
      <c r="H52" s="44"/>
      <c r="I52" s="55" t="n">
        <f aca="false">J52+K52+O52+L52</f>
        <v>5111.065</v>
      </c>
      <c r="J52" s="55" t="n">
        <f aca="false">J37+J42+J47</f>
        <v>0</v>
      </c>
      <c r="K52" s="56" t="n">
        <f aca="false">K47+K42+K37</f>
        <v>0</v>
      </c>
      <c r="L52" s="56" t="n">
        <f aca="false">L37+L42+L47</f>
        <v>0</v>
      </c>
      <c r="M52" s="44" t="s">
        <v>22</v>
      </c>
      <c r="N52" s="44"/>
      <c r="O52" s="58" t="n">
        <f aca="false">O37+O42++O47</f>
        <v>5111.065</v>
      </c>
    </row>
    <row collapsed="false" customFormat="false" customHeight="true" hidden="true" ht="36.75" outlineLevel="0" r="53">
      <c r="A53" s="28" t="s">
        <v>72</v>
      </c>
      <c r="B53" s="28" t="s">
        <v>73</v>
      </c>
      <c r="C53" s="36" t="n">
        <v>41640</v>
      </c>
      <c r="D53" s="36" t="n">
        <v>42004</v>
      </c>
      <c r="E53" s="32" t="s">
        <v>64</v>
      </c>
      <c r="F53" s="59"/>
      <c r="G53" s="59"/>
      <c r="H53" s="59"/>
      <c r="I53" s="60" t="n">
        <f aca="false">I54+I55+I56+I57</f>
        <v>19248.329</v>
      </c>
      <c r="J53" s="61" t="n">
        <f aca="false">J54+J55+J56+J57</f>
        <v>0</v>
      </c>
      <c r="K53" s="62" t="n">
        <f aca="false">K54+K55+K56+K57</f>
        <v>17193.04</v>
      </c>
      <c r="L53" s="62" t="n">
        <f aca="false">L54+L55+L56+L57</f>
        <v>0</v>
      </c>
      <c r="M53" s="39" t="n">
        <f aca="false">O54+O55+O56+O57</f>
        <v>2055.289</v>
      </c>
      <c r="N53" s="39"/>
      <c r="O53" s="39"/>
    </row>
    <row collapsed="false" customFormat="false" customHeight="true" hidden="true" ht="19.5" outlineLevel="0" r="54">
      <c r="A54" s="28"/>
      <c r="B54" s="28"/>
      <c r="C54" s="36"/>
      <c r="D54" s="36"/>
      <c r="E54" s="32" t="s">
        <v>65</v>
      </c>
      <c r="F54" s="63" t="s">
        <v>66</v>
      </c>
      <c r="G54" s="63"/>
      <c r="H54" s="63"/>
      <c r="I54" s="64" t="n">
        <f aca="false">K54+O54+L54+J54</f>
        <v>15487.15</v>
      </c>
      <c r="J54" s="65" t="n">
        <f aca="false">J74</f>
        <v>0</v>
      </c>
      <c r="K54" s="66" t="n">
        <f aca="false">K74</f>
        <v>14079.15</v>
      </c>
      <c r="L54" s="67" t="n">
        <f aca="false">L74</f>
        <v>0</v>
      </c>
      <c r="M54" s="68" t="s">
        <v>66</v>
      </c>
      <c r="N54" s="68"/>
      <c r="O54" s="69" t="n">
        <f aca="false">N74</f>
        <v>1408</v>
      </c>
    </row>
    <row collapsed="false" customFormat="false" customHeight="true" hidden="true" ht="19.5" outlineLevel="0" r="55">
      <c r="A55" s="28"/>
      <c r="B55" s="28"/>
      <c r="C55" s="36"/>
      <c r="D55" s="36"/>
      <c r="E55" s="46"/>
      <c r="F55" s="63" t="s">
        <v>67</v>
      </c>
      <c r="G55" s="63"/>
      <c r="H55" s="63"/>
      <c r="I55" s="64" t="n">
        <f aca="false">K55+O55+L55+J55</f>
        <v>0</v>
      </c>
      <c r="J55" s="65" t="n">
        <f aca="false">J75</f>
        <v>0</v>
      </c>
      <c r="K55" s="66" t="n">
        <f aca="false">K75</f>
        <v>0</v>
      </c>
      <c r="L55" s="67" t="n">
        <f aca="false">L75</f>
        <v>0</v>
      </c>
      <c r="M55" s="68" t="s">
        <v>67</v>
      </c>
      <c r="N55" s="68"/>
      <c r="O55" s="70" t="n">
        <f aca="false">N75</f>
        <v>0</v>
      </c>
    </row>
    <row collapsed="false" customFormat="false" customHeight="true" hidden="true" ht="19.5" outlineLevel="0" r="56">
      <c r="A56" s="28"/>
      <c r="B56" s="28"/>
      <c r="C56" s="36"/>
      <c r="D56" s="36"/>
      <c r="E56" s="46"/>
      <c r="F56" s="63" t="s">
        <v>68</v>
      </c>
      <c r="G56" s="63"/>
      <c r="H56" s="63"/>
      <c r="I56" s="64" t="n">
        <f aca="false">K56+O56+L56+J56</f>
        <v>3647.779</v>
      </c>
      <c r="J56" s="65" t="n">
        <f aca="false">J76</f>
        <v>0</v>
      </c>
      <c r="K56" s="66" t="n">
        <f aca="false">K76</f>
        <v>3113.89</v>
      </c>
      <c r="L56" s="67" t="n">
        <f aca="false">L76</f>
        <v>0</v>
      </c>
      <c r="M56" s="68" t="s">
        <v>68</v>
      </c>
      <c r="N56" s="68"/>
      <c r="O56" s="70" t="n">
        <f aca="false">N76</f>
        <v>533.889</v>
      </c>
    </row>
    <row collapsed="false" customFormat="false" customHeight="true" hidden="true" ht="19.5" outlineLevel="0" r="57">
      <c r="A57" s="28"/>
      <c r="B57" s="28"/>
      <c r="C57" s="36"/>
      <c r="D57" s="36"/>
      <c r="E57" s="48"/>
      <c r="F57" s="63" t="s">
        <v>22</v>
      </c>
      <c r="G57" s="63"/>
      <c r="H57" s="63"/>
      <c r="I57" s="64" t="n">
        <f aca="false">K57+O57+L57+J57</f>
        <v>113.4</v>
      </c>
      <c r="J57" s="65" t="n">
        <f aca="false">J86</f>
        <v>0</v>
      </c>
      <c r="K57" s="66" t="n">
        <f aca="false">K86</f>
        <v>0</v>
      </c>
      <c r="L57" s="67" t="n">
        <f aca="false">L86</f>
        <v>0</v>
      </c>
      <c r="M57" s="68" t="s">
        <v>22</v>
      </c>
      <c r="N57" s="68"/>
      <c r="O57" s="70" t="n">
        <f aca="false">M86</f>
        <v>113.4</v>
      </c>
    </row>
    <row collapsed="false" customFormat="false" customHeight="false" hidden="true" ht="18.75" outlineLevel="0" r="58">
      <c r="A58" s="28"/>
      <c r="B58" s="28"/>
      <c r="C58" s="36" t="n">
        <v>42005</v>
      </c>
      <c r="D58" s="36" t="n">
        <v>42369</v>
      </c>
      <c r="E58" s="32" t="s">
        <v>69</v>
      </c>
      <c r="F58" s="71"/>
      <c r="G58" s="72"/>
      <c r="H58" s="72"/>
      <c r="I58" s="73" t="n">
        <f aca="false">I59+I60+I61+I62</f>
        <v>58143.42</v>
      </c>
      <c r="J58" s="74" t="n">
        <f aca="false">J59+J60+J61+J62</f>
        <v>0</v>
      </c>
      <c r="K58" s="75" t="n">
        <f aca="false">K59+K60+K61+K62</f>
        <v>4780.39</v>
      </c>
      <c r="L58" s="75" t="n">
        <f aca="false">L59+L60+L61+L62</f>
        <v>0</v>
      </c>
      <c r="M58" s="71"/>
      <c r="N58" s="72"/>
      <c r="O58" s="38" t="n">
        <f aca="false">O59+O60+O61+O62</f>
        <v>53363.03</v>
      </c>
    </row>
    <row collapsed="false" customFormat="false" customHeight="true" hidden="true" ht="19.5" outlineLevel="0" r="59">
      <c r="A59" s="28"/>
      <c r="B59" s="28"/>
      <c r="C59" s="36"/>
      <c r="D59" s="36"/>
      <c r="E59" s="32" t="s">
        <v>65</v>
      </c>
      <c r="F59" s="63" t="s">
        <v>66</v>
      </c>
      <c r="G59" s="63"/>
      <c r="H59" s="63"/>
      <c r="I59" s="64" t="n">
        <f aca="false">J59+K59+L59+O59</f>
        <v>18791</v>
      </c>
      <c r="J59" s="65" t="n">
        <f aca="false">J78</f>
        <v>0</v>
      </c>
      <c r="K59" s="66" t="n">
        <f aca="false">K78</f>
        <v>0</v>
      </c>
      <c r="L59" s="67" t="n">
        <f aca="false">L78</f>
        <v>0</v>
      </c>
      <c r="M59" s="68" t="s">
        <v>66</v>
      </c>
      <c r="N59" s="68"/>
      <c r="O59" s="69" t="n">
        <f aca="false">N78</f>
        <v>18791</v>
      </c>
    </row>
    <row collapsed="false" customFormat="false" customHeight="true" hidden="true" ht="19.5" outlineLevel="0" r="60">
      <c r="A60" s="28"/>
      <c r="B60" s="28"/>
      <c r="C60" s="36"/>
      <c r="D60" s="36"/>
      <c r="E60" s="46"/>
      <c r="F60" s="63" t="s">
        <v>67</v>
      </c>
      <c r="G60" s="63"/>
      <c r="H60" s="63"/>
      <c r="I60" s="64" t="n">
        <f aca="false">J60+K60+L60+O60</f>
        <v>17977.54</v>
      </c>
      <c r="J60" s="65" t="n">
        <f aca="false">J79</f>
        <v>0</v>
      </c>
      <c r="K60" s="66" t="n">
        <f aca="false">K79</f>
        <v>1156.4</v>
      </c>
      <c r="L60" s="67" t="n">
        <f aca="false">L79</f>
        <v>0</v>
      </c>
      <c r="M60" s="68" t="s">
        <v>67</v>
      </c>
      <c r="N60" s="68"/>
      <c r="O60" s="70" t="n">
        <f aca="false">N79</f>
        <v>16821.14</v>
      </c>
    </row>
    <row collapsed="false" customFormat="false" customHeight="true" hidden="true" ht="19.5" outlineLevel="0" r="61">
      <c r="A61" s="28"/>
      <c r="B61" s="28"/>
      <c r="C61" s="36"/>
      <c r="D61" s="36"/>
      <c r="E61" s="46"/>
      <c r="F61" s="63" t="s">
        <v>68</v>
      </c>
      <c r="G61" s="63"/>
      <c r="H61" s="63"/>
      <c r="I61" s="64" t="n">
        <f aca="false">J61+K61+L61+O61</f>
        <v>20278.39</v>
      </c>
      <c r="J61" s="65" t="n">
        <f aca="false">J80</f>
        <v>0</v>
      </c>
      <c r="K61" s="66" t="n">
        <f aca="false">K80</f>
        <v>3623.99</v>
      </c>
      <c r="L61" s="67" t="n">
        <f aca="false">L80</f>
        <v>0</v>
      </c>
      <c r="M61" s="68" t="s">
        <v>68</v>
      </c>
      <c r="N61" s="68"/>
      <c r="O61" s="70" t="n">
        <f aca="false">N80</f>
        <v>16654.4</v>
      </c>
    </row>
    <row collapsed="false" customFormat="false" customHeight="true" hidden="true" ht="19.5" outlineLevel="0" r="62">
      <c r="A62" s="28"/>
      <c r="B62" s="28"/>
      <c r="C62" s="36"/>
      <c r="D62" s="36"/>
      <c r="E62" s="48"/>
      <c r="F62" s="63" t="s">
        <v>22</v>
      </c>
      <c r="G62" s="63"/>
      <c r="H62" s="63"/>
      <c r="I62" s="64" t="n">
        <f aca="false">J62+K62+L62+O62</f>
        <v>1096.49</v>
      </c>
      <c r="J62" s="65" t="n">
        <f aca="false">J88</f>
        <v>0</v>
      </c>
      <c r="K62" s="66" t="n">
        <f aca="false">K88</f>
        <v>0</v>
      </c>
      <c r="L62" s="67" t="n">
        <f aca="false">L88</f>
        <v>0</v>
      </c>
      <c r="M62" s="68" t="s">
        <v>22</v>
      </c>
      <c r="N62" s="68"/>
      <c r="O62" s="70" t="n">
        <f aca="false">M88</f>
        <v>1096.49</v>
      </c>
    </row>
    <row collapsed="false" customFormat="false" customHeight="false" hidden="true" ht="18.75" outlineLevel="0" r="63">
      <c r="A63" s="28"/>
      <c r="B63" s="28"/>
      <c r="C63" s="36" t="n">
        <v>42370</v>
      </c>
      <c r="D63" s="36" t="n">
        <v>42735</v>
      </c>
      <c r="E63" s="32" t="s">
        <v>70</v>
      </c>
      <c r="F63" s="54"/>
      <c r="G63" s="76"/>
      <c r="H63" s="76"/>
      <c r="I63" s="77" t="n">
        <f aca="false">I64+I65+I66+I67</f>
        <v>54855</v>
      </c>
      <c r="J63" s="74" t="n">
        <f aca="false">J64+J65+J66+J67</f>
        <v>0</v>
      </c>
      <c r="K63" s="75" t="n">
        <f aca="false">K64+K65+K66+K67</f>
        <v>0</v>
      </c>
      <c r="L63" s="75" t="n">
        <f aca="false">L64+L65+L66+L67</f>
        <v>0</v>
      </c>
      <c r="M63" s="71"/>
      <c r="N63" s="78"/>
      <c r="O63" s="38" t="n">
        <f aca="false">O64+O65+O66+O67</f>
        <v>54855</v>
      </c>
    </row>
    <row collapsed="false" customFormat="false" customHeight="true" hidden="true" ht="19.5" outlineLevel="0" r="64">
      <c r="A64" s="28"/>
      <c r="B64" s="28"/>
      <c r="C64" s="36"/>
      <c r="D64" s="36"/>
      <c r="E64" s="32" t="s">
        <v>65</v>
      </c>
      <c r="F64" s="63" t="s">
        <v>66</v>
      </c>
      <c r="G64" s="63"/>
      <c r="H64" s="63"/>
      <c r="I64" s="64" t="n">
        <f aca="false">J64+K64+L64+O64</f>
        <v>18488</v>
      </c>
      <c r="J64" s="65" t="n">
        <f aca="false">J82</f>
        <v>0</v>
      </c>
      <c r="K64" s="66" t="n">
        <f aca="false">K82</f>
        <v>0</v>
      </c>
      <c r="L64" s="67" t="n">
        <f aca="false">L82</f>
        <v>0</v>
      </c>
      <c r="M64" s="68" t="s">
        <v>66</v>
      </c>
      <c r="N64" s="68"/>
      <c r="O64" s="69" t="n">
        <f aca="false">N82</f>
        <v>18488</v>
      </c>
    </row>
    <row collapsed="false" customFormat="false" customHeight="true" hidden="true" ht="19.5" outlineLevel="0" r="65">
      <c r="A65" s="28"/>
      <c r="B65" s="28"/>
      <c r="C65" s="36"/>
      <c r="D65" s="36"/>
      <c r="E65" s="46"/>
      <c r="F65" s="63" t="s">
        <v>67</v>
      </c>
      <c r="G65" s="63"/>
      <c r="H65" s="63"/>
      <c r="I65" s="64" t="n">
        <f aca="false">J65+K65+L65+O65</f>
        <v>17648</v>
      </c>
      <c r="J65" s="65" t="n">
        <f aca="false">J83</f>
        <v>0</v>
      </c>
      <c r="K65" s="66" t="n">
        <f aca="false">K83</f>
        <v>0</v>
      </c>
      <c r="L65" s="67" t="n">
        <f aca="false">L83</f>
        <v>0</v>
      </c>
      <c r="M65" s="68" t="s">
        <v>67</v>
      </c>
      <c r="N65" s="68"/>
      <c r="O65" s="70" t="n">
        <f aca="false">N83</f>
        <v>17648</v>
      </c>
    </row>
    <row collapsed="false" customFormat="false" customHeight="true" hidden="true" ht="19.5" outlineLevel="0" r="66">
      <c r="A66" s="28"/>
      <c r="B66" s="28"/>
      <c r="C66" s="36"/>
      <c r="D66" s="36"/>
      <c r="E66" s="46"/>
      <c r="F66" s="63" t="s">
        <v>68</v>
      </c>
      <c r="G66" s="63"/>
      <c r="H66" s="63"/>
      <c r="I66" s="64" t="n">
        <f aca="false">J66+K66+L66+O66</f>
        <v>18505</v>
      </c>
      <c r="J66" s="65" t="n">
        <f aca="false">J84</f>
        <v>0</v>
      </c>
      <c r="K66" s="66" t="n">
        <f aca="false">K84</f>
        <v>0</v>
      </c>
      <c r="L66" s="67" t="n">
        <f aca="false">L84</f>
        <v>0</v>
      </c>
      <c r="M66" s="68" t="s">
        <v>68</v>
      </c>
      <c r="N66" s="68"/>
      <c r="O66" s="70" t="n">
        <f aca="false">N84</f>
        <v>18505</v>
      </c>
    </row>
    <row collapsed="false" customFormat="false" customHeight="true" hidden="true" ht="19.5" outlineLevel="0" r="67">
      <c r="A67" s="28"/>
      <c r="B67" s="28"/>
      <c r="C67" s="36"/>
      <c r="D67" s="36"/>
      <c r="E67" s="48"/>
      <c r="F67" s="63" t="s">
        <v>22</v>
      </c>
      <c r="G67" s="63"/>
      <c r="H67" s="63"/>
      <c r="I67" s="64" t="n">
        <f aca="false">J67+K67+L67+O67</f>
        <v>214</v>
      </c>
      <c r="J67" s="65" t="n">
        <f aca="false">J90</f>
        <v>0</v>
      </c>
      <c r="K67" s="66" t="n">
        <f aca="false">K90</f>
        <v>0</v>
      </c>
      <c r="L67" s="67" t="n">
        <f aca="false">L90</f>
        <v>0</v>
      </c>
      <c r="M67" s="68" t="s">
        <v>22</v>
      </c>
      <c r="N67" s="68"/>
      <c r="O67" s="70" t="n">
        <f aca="false">M90</f>
        <v>214</v>
      </c>
    </row>
    <row collapsed="false" customFormat="false" customHeight="true" hidden="true" ht="19.5" outlineLevel="0" r="68">
      <c r="A68" s="28" t="s">
        <v>71</v>
      </c>
      <c r="B68" s="28"/>
      <c r="C68" s="36" t="n">
        <v>41640</v>
      </c>
      <c r="D68" s="36" t="n">
        <v>42735</v>
      </c>
      <c r="E68" s="28"/>
      <c r="F68" s="54"/>
      <c r="G68" s="76"/>
      <c r="H68" s="76"/>
      <c r="I68" s="77" t="n">
        <f aca="false">I69+I70+I71+I72</f>
        <v>132246.749</v>
      </c>
      <c r="J68" s="79" t="n">
        <f aca="false">J69+J70+J71+J72</f>
        <v>0</v>
      </c>
      <c r="K68" s="80" t="n">
        <f aca="false">K69+K70+K71+K72</f>
        <v>21973.43</v>
      </c>
      <c r="L68" s="80" t="n">
        <f aca="false">L69+L70+L71+L72</f>
        <v>0</v>
      </c>
      <c r="M68" s="71"/>
      <c r="N68" s="72"/>
      <c r="O68" s="38" t="n">
        <f aca="false">O69+O70+O71+O72</f>
        <v>110273.319</v>
      </c>
    </row>
    <row collapsed="false" customFormat="false" customHeight="true" hidden="true" ht="19.5" outlineLevel="0" r="69">
      <c r="A69" s="28"/>
      <c r="B69" s="28"/>
      <c r="C69" s="36"/>
      <c r="D69" s="36"/>
      <c r="E69" s="28"/>
      <c r="F69" s="63" t="s">
        <v>66</v>
      </c>
      <c r="G69" s="63"/>
      <c r="H69" s="63"/>
      <c r="I69" s="81" t="n">
        <f aca="false">J69+K69+L69+O69</f>
        <v>52766.15</v>
      </c>
      <c r="J69" s="65" t="n">
        <f aca="false">J54+J59+J64</f>
        <v>0</v>
      </c>
      <c r="K69" s="82" t="n">
        <f aca="false">K54+K59+K64</f>
        <v>14079.15</v>
      </c>
      <c r="L69" s="67" t="n">
        <f aca="false">L54+L59+L64</f>
        <v>0</v>
      </c>
      <c r="M69" s="70" t="s">
        <v>66</v>
      </c>
      <c r="N69" s="70"/>
      <c r="O69" s="83" t="n">
        <f aca="false">O54+O59+O64</f>
        <v>38687</v>
      </c>
    </row>
    <row collapsed="false" customFormat="false" customHeight="true" hidden="true" ht="19.5" outlineLevel="0" r="70">
      <c r="A70" s="28"/>
      <c r="B70" s="28"/>
      <c r="C70" s="36"/>
      <c r="D70" s="36"/>
      <c r="E70" s="28"/>
      <c r="F70" s="63" t="s">
        <v>67</v>
      </c>
      <c r="G70" s="63"/>
      <c r="H70" s="63"/>
      <c r="I70" s="81" t="n">
        <f aca="false">J70+K70+L70+O70</f>
        <v>35625.54</v>
      </c>
      <c r="J70" s="65" t="n">
        <f aca="false">J55+J60+J65</f>
        <v>0</v>
      </c>
      <c r="K70" s="82" t="n">
        <f aca="false">K55+K60+K65</f>
        <v>1156.4</v>
      </c>
      <c r="L70" s="67" t="n">
        <f aca="false">L55+L60+L65</f>
        <v>0</v>
      </c>
      <c r="M70" s="70" t="s">
        <v>67</v>
      </c>
      <c r="N70" s="70"/>
      <c r="O70" s="84" t="n">
        <f aca="false">O55+O60+O65</f>
        <v>34469.14</v>
      </c>
    </row>
    <row collapsed="false" customFormat="false" customHeight="true" hidden="true" ht="19.5" outlineLevel="0" r="71">
      <c r="A71" s="28"/>
      <c r="B71" s="28"/>
      <c r="C71" s="36"/>
      <c r="D71" s="36"/>
      <c r="E71" s="28"/>
      <c r="F71" s="63" t="s">
        <v>68</v>
      </c>
      <c r="G71" s="63"/>
      <c r="H71" s="63"/>
      <c r="I71" s="81" t="n">
        <f aca="false">J71+K71+L71+O71</f>
        <v>42431.169</v>
      </c>
      <c r="J71" s="65" t="n">
        <f aca="false">J56+J61+J66</f>
        <v>0</v>
      </c>
      <c r="K71" s="82" t="n">
        <f aca="false">K56+K61+K66</f>
        <v>6737.88</v>
      </c>
      <c r="L71" s="67" t="n">
        <f aca="false">L56+L61+L66</f>
        <v>0</v>
      </c>
      <c r="M71" s="70" t="s">
        <v>68</v>
      </c>
      <c r="N71" s="70"/>
      <c r="O71" s="84" t="n">
        <f aca="false">O56+O61+O66</f>
        <v>35693.289</v>
      </c>
    </row>
    <row collapsed="false" customFormat="false" customHeight="true" hidden="true" ht="19.5" outlineLevel="0" r="72">
      <c r="A72" s="28"/>
      <c r="B72" s="28"/>
      <c r="C72" s="36"/>
      <c r="D72" s="36"/>
      <c r="E72" s="28"/>
      <c r="F72" s="63" t="s">
        <v>22</v>
      </c>
      <c r="G72" s="63"/>
      <c r="H72" s="63"/>
      <c r="I72" s="81" t="n">
        <f aca="false">J72+K72+L72+O72</f>
        <v>1423.89</v>
      </c>
      <c r="J72" s="65" t="n">
        <f aca="false">J57+J62+J67</f>
        <v>0</v>
      </c>
      <c r="K72" s="82" t="n">
        <f aca="false">K57+K62+K67</f>
        <v>0</v>
      </c>
      <c r="L72" s="67" t="n">
        <f aca="false">L57+L62+L67</f>
        <v>0</v>
      </c>
      <c r="M72" s="70" t="s">
        <v>22</v>
      </c>
      <c r="N72" s="70"/>
      <c r="O72" s="84" t="n">
        <f aca="false">O57+O62+O67</f>
        <v>1423.89</v>
      </c>
    </row>
    <row collapsed="false" customFormat="false" customHeight="true" hidden="true" ht="24" outlineLevel="0" r="73">
      <c r="A73" s="28" t="s">
        <v>16</v>
      </c>
      <c r="B73" s="28" t="s">
        <v>17</v>
      </c>
      <c r="C73" s="36" t="n">
        <v>41640</v>
      </c>
      <c r="D73" s="36" t="n">
        <v>42004</v>
      </c>
      <c r="E73" s="32" t="s">
        <v>64</v>
      </c>
      <c r="F73" s="85" t="s">
        <v>74</v>
      </c>
      <c r="G73" s="85"/>
      <c r="H73" s="85"/>
      <c r="I73" s="86" t="n">
        <f aca="false">I74+I75+I76</f>
        <v>19134.929</v>
      </c>
      <c r="J73" s="87" t="n">
        <f aca="false">J74+J75+J76</f>
        <v>0</v>
      </c>
      <c r="K73" s="88" t="n">
        <f aca="false">K74+K75+K76</f>
        <v>17193.04</v>
      </c>
      <c r="L73" s="88" t="n">
        <f aca="false">L74+L75+L76</f>
        <v>0</v>
      </c>
      <c r="M73" s="50"/>
      <c r="N73" s="89" t="n">
        <f aca="false">N74+N75+N76</f>
        <v>1941.889</v>
      </c>
      <c r="O73" s="89"/>
    </row>
    <row collapsed="false" customFormat="false" customHeight="true" hidden="true" ht="19.5" outlineLevel="0" r="74">
      <c r="A74" s="28"/>
      <c r="B74" s="28"/>
      <c r="C74" s="36"/>
      <c r="D74" s="36"/>
      <c r="E74" s="32" t="s">
        <v>65</v>
      </c>
      <c r="F74" s="90" t="s">
        <v>66</v>
      </c>
      <c r="G74" s="90"/>
      <c r="H74" s="90"/>
      <c r="I74" s="91" t="n">
        <f aca="false">J74+K74+L74+N74</f>
        <v>15487.15</v>
      </c>
      <c r="J74" s="92" t="n">
        <v>0</v>
      </c>
      <c r="K74" s="92" t="n">
        <v>14079.15</v>
      </c>
      <c r="L74" s="93" t="n">
        <v>0</v>
      </c>
      <c r="M74" s="94" t="s">
        <v>66</v>
      </c>
      <c r="N74" s="95" t="n">
        <v>1408</v>
      </c>
      <c r="O74" s="95"/>
    </row>
    <row collapsed="false" customFormat="false" customHeight="true" hidden="true" ht="19.5" outlineLevel="0" r="75">
      <c r="A75" s="28"/>
      <c r="B75" s="28"/>
      <c r="C75" s="36"/>
      <c r="D75" s="36"/>
      <c r="E75" s="46"/>
      <c r="F75" s="90" t="s">
        <v>67</v>
      </c>
      <c r="G75" s="90"/>
      <c r="H75" s="90"/>
      <c r="I75" s="96" t="n">
        <f aca="false">J75+K75+L75+N75</f>
        <v>0</v>
      </c>
      <c r="J75" s="92" t="n">
        <v>0</v>
      </c>
      <c r="K75" s="92" t="n">
        <v>0</v>
      </c>
      <c r="L75" s="93" t="n">
        <v>0</v>
      </c>
      <c r="M75" s="94" t="s">
        <v>67</v>
      </c>
      <c r="N75" s="97"/>
      <c r="O75" s="97"/>
    </row>
    <row collapsed="false" customFormat="false" customHeight="true" hidden="true" ht="19.5" outlineLevel="0" r="76">
      <c r="A76" s="28"/>
      <c r="B76" s="28"/>
      <c r="C76" s="36"/>
      <c r="D76" s="36"/>
      <c r="E76" s="48"/>
      <c r="F76" s="90" t="s">
        <v>68</v>
      </c>
      <c r="G76" s="90"/>
      <c r="H76" s="90"/>
      <c r="I76" s="96" t="n">
        <f aca="false">J76+K76+L76+N76</f>
        <v>3647.779</v>
      </c>
      <c r="J76" s="92" t="n">
        <v>0</v>
      </c>
      <c r="K76" s="92" t="n">
        <v>3113.89</v>
      </c>
      <c r="L76" s="93" t="n">
        <v>0</v>
      </c>
      <c r="M76" s="94" t="s">
        <v>68</v>
      </c>
      <c r="N76" s="98" t="n">
        <v>533.889</v>
      </c>
      <c r="O76" s="98"/>
    </row>
    <row collapsed="false" customFormat="false" customHeight="true" hidden="true" ht="16.5" outlineLevel="0" r="77">
      <c r="A77" s="28"/>
      <c r="B77" s="28"/>
      <c r="C77" s="36" t="n">
        <v>42005</v>
      </c>
      <c r="D77" s="36" t="n">
        <v>42369</v>
      </c>
      <c r="E77" s="32" t="s">
        <v>69</v>
      </c>
      <c r="F77" s="37" t="s">
        <v>74</v>
      </c>
      <c r="G77" s="37"/>
      <c r="H77" s="37"/>
      <c r="I77" s="86" t="n">
        <f aca="false">I78+I79+I80</f>
        <v>57046.93</v>
      </c>
      <c r="J77" s="86" t="n">
        <f aca="false">J78+J79+J80</f>
        <v>0</v>
      </c>
      <c r="K77" s="86" t="n">
        <f aca="false">K78+K79+K80</f>
        <v>4780.39</v>
      </c>
      <c r="L77" s="86" t="n">
        <f aca="false">L78+L79+L80</f>
        <v>0</v>
      </c>
      <c r="M77" s="50"/>
      <c r="N77" s="89" t="n">
        <f aca="false">N78+N79+N80</f>
        <v>52266.54</v>
      </c>
      <c r="O77" s="89"/>
    </row>
    <row collapsed="false" customFormat="false" customHeight="true" hidden="true" ht="19.5" outlineLevel="0" r="78">
      <c r="A78" s="28"/>
      <c r="B78" s="28"/>
      <c r="C78" s="36"/>
      <c r="D78" s="36"/>
      <c r="E78" s="32" t="s">
        <v>65</v>
      </c>
      <c r="F78" s="90" t="s">
        <v>66</v>
      </c>
      <c r="G78" s="90"/>
      <c r="H78" s="90"/>
      <c r="I78" s="96" t="n">
        <f aca="false">J78+K78+N78+L78</f>
        <v>18791</v>
      </c>
      <c r="J78" s="99" t="n">
        <v>0</v>
      </c>
      <c r="K78" s="92" t="n">
        <v>0</v>
      </c>
      <c r="L78" s="93" t="n">
        <v>0</v>
      </c>
      <c r="M78" s="94" t="s">
        <v>66</v>
      </c>
      <c r="N78" s="95" t="n">
        <v>18791</v>
      </c>
      <c r="O78" s="95"/>
    </row>
    <row collapsed="false" customFormat="false" customHeight="true" hidden="true" ht="19.5" outlineLevel="0" r="79">
      <c r="A79" s="28"/>
      <c r="B79" s="28"/>
      <c r="C79" s="36"/>
      <c r="D79" s="36"/>
      <c r="E79" s="46"/>
      <c r="F79" s="90" t="s">
        <v>67</v>
      </c>
      <c r="G79" s="90"/>
      <c r="H79" s="90"/>
      <c r="I79" s="96" t="n">
        <f aca="false">J79+K79+N79+L79</f>
        <v>17977.54</v>
      </c>
      <c r="J79" s="99" t="n">
        <v>0</v>
      </c>
      <c r="K79" s="92" t="n">
        <v>1156.4</v>
      </c>
      <c r="L79" s="93" t="n">
        <v>0</v>
      </c>
      <c r="M79" s="94" t="s">
        <v>67</v>
      </c>
      <c r="N79" s="97" t="n">
        <v>16821.14</v>
      </c>
      <c r="O79" s="97"/>
    </row>
    <row collapsed="false" customFormat="false" customHeight="true" hidden="true" ht="19.5" outlineLevel="0" r="80">
      <c r="A80" s="28"/>
      <c r="B80" s="28"/>
      <c r="C80" s="36"/>
      <c r="D80" s="36"/>
      <c r="E80" s="48"/>
      <c r="F80" s="90" t="s">
        <v>68</v>
      </c>
      <c r="G80" s="90"/>
      <c r="H80" s="90"/>
      <c r="I80" s="96" t="n">
        <f aca="false">J80+K80+N80+L80</f>
        <v>20278.39</v>
      </c>
      <c r="J80" s="99" t="n">
        <v>0</v>
      </c>
      <c r="K80" s="92" t="n">
        <v>3623.99</v>
      </c>
      <c r="L80" s="93" t="n">
        <v>0</v>
      </c>
      <c r="M80" s="94" t="s">
        <v>68</v>
      </c>
      <c r="N80" s="97" t="n">
        <v>16654.4</v>
      </c>
      <c r="O80" s="97"/>
    </row>
    <row collapsed="false" customFormat="false" customHeight="true" hidden="true" ht="16.5" outlineLevel="0" r="81">
      <c r="A81" s="28"/>
      <c r="B81" s="28"/>
      <c r="C81" s="36" t="n">
        <v>42370</v>
      </c>
      <c r="D81" s="36" t="n">
        <v>42735</v>
      </c>
      <c r="E81" s="32" t="s">
        <v>70</v>
      </c>
      <c r="F81" s="37" t="s">
        <v>74</v>
      </c>
      <c r="G81" s="37"/>
      <c r="H81" s="37"/>
      <c r="I81" s="86" t="n">
        <f aca="false">I82+I83+I84</f>
        <v>54641</v>
      </c>
      <c r="J81" s="87" t="n">
        <f aca="false">J82+J83+J84</f>
        <v>0</v>
      </c>
      <c r="K81" s="100" t="n">
        <f aca="false">K82+K83+K84</f>
        <v>0</v>
      </c>
      <c r="L81" s="100" t="n">
        <f aca="false">L82+L83+L84</f>
        <v>0</v>
      </c>
      <c r="M81" s="50"/>
      <c r="N81" s="101" t="n">
        <f aca="false">N82+N83+N84</f>
        <v>54641</v>
      </c>
      <c r="O81" s="101"/>
    </row>
    <row collapsed="false" customFormat="false" customHeight="true" hidden="true" ht="19.5" outlineLevel="0" r="82">
      <c r="A82" s="28"/>
      <c r="B82" s="28"/>
      <c r="C82" s="36"/>
      <c r="D82" s="36"/>
      <c r="E82" s="32" t="s">
        <v>65</v>
      </c>
      <c r="F82" s="90" t="s">
        <v>66</v>
      </c>
      <c r="G82" s="90"/>
      <c r="H82" s="90"/>
      <c r="I82" s="102" t="n">
        <f aca="false">J82+K82+L82+N82</f>
        <v>18488</v>
      </c>
      <c r="J82" s="99" t="n">
        <v>0</v>
      </c>
      <c r="K82" s="92" t="n">
        <v>0</v>
      </c>
      <c r="L82" s="93" t="n">
        <v>0</v>
      </c>
      <c r="M82" s="94" t="s">
        <v>66</v>
      </c>
      <c r="N82" s="97" t="n">
        <v>18488</v>
      </c>
      <c r="O82" s="97"/>
    </row>
    <row collapsed="false" customFormat="false" customHeight="true" hidden="true" ht="19.5" outlineLevel="0" r="83">
      <c r="A83" s="28"/>
      <c r="B83" s="28"/>
      <c r="C83" s="36"/>
      <c r="D83" s="36"/>
      <c r="E83" s="46"/>
      <c r="F83" s="90" t="s">
        <v>67</v>
      </c>
      <c r="G83" s="90"/>
      <c r="H83" s="90"/>
      <c r="I83" s="102" t="n">
        <f aca="false">J83+K83+L83+N83</f>
        <v>17648</v>
      </c>
      <c r="J83" s="99" t="n">
        <v>0</v>
      </c>
      <c r="K83" s="92" t="n">
        <v>0</v>
      </c>
      <c r="L83" s="93" t="n">
        <v>0</v>
      </c>
      <c r="M83" s="94" t="s">
        <v>67</v>
      </c>
      <c r="N83" s="97" t="n">
        <v>17648</v>
      </c>
      <c r="O83" s="97"/>
    </row>
    <row collapsed="false" customFormat="false" customHeight="true" hidden="true" ht="19.5" outlineLevel="0" r="84">
      <c r="A84" s="28"/>
      <c r="B84" s="28"/>
      <c r="C84" s="36"/>
      <c r="D84" s="36"/>
      <c r="E84" s="48"/>
      <c r="F84" s="90" t="s">
        <v>68</v>
      </c>
      <c r="G84" s="90"/>
      <c r="H84" s="90"/>
      <c r="I84" s="96" t="n">
        <f aca="false">J84+K84+L84+N84</f>
        <v>18505</v>
      </c>
      <c r="J84" s="99" t="n">
        <v>0</v>
      </c>
      <c r="K84" s="92" t="n">
        <v>0</v>
      </c>
      <c r="L84" s="93" t="n">
        <v>0</v>
      </c>
      <c r="M84" s="94" t="s">
        <v>68</v>
      </c>
      <c r="N84" s="98" t="n">
        <v>18505</v>
      </c>
      <c r="O84" s="98"/>
    </row>
    <row collapsed="false" customFormat="false" customHeight="true" hidden="true" ht="17.45" outlineLevel="0" r="85">
      <c r="A85" s="33" t="s">
        <v>71</v>
      </c>
      <c r="B85" s="33"/>
      <c r="C85" s="103" t="n">
        <v>41640</v>
      </c>
      <c r="D85" s="103" t="n">
        <v>42735</v>
      </c>
      <c r="E85" s="33"/>
      <c r="F85" s="104"/>
      <c r="G85" s="78"/>
      <c r="H85" s="78"/>
      <c r="I85" s="38" t="n">
        <f aca="false">I81+I77+I73</f>
        <v>130822.859</v>
      </c>
      <c r="J85" s="38" t="n">
        <f aca="false">J81+J77+J73</f>
        <v>0</v>
      </c>
      <c r="K85" s="38" t="n">
        <f aca="false">K81+K77+K73</f>
        <v>21973.43</v>
      </c>
      <c r="L85" s="38" t="n">
        <f aca="false">L81+L77+L73</f>
        <v>0</v>
      </c>
      <c r="M85" s="105"/>
      <c r="N85" s="106" t="n">
        <f aca="false">N81+N77+N73</f>
        <v>108849.429</v>
      </c>
      <c r="O85" s="106"/>
    </row>
    <row collapsed="false" customFormat="false" customHeight="true" hidden="true" ht="249.75" outlineLevel="0" r="86">
      <c r="A86" s="28" t="s">
        <v>21</v>
      </c>
      <c r="B86" s="28" t="s">
        <v>73</v>
      </c>
      <c r="C86" s="36" t="n">
        <v>41640</v>
      </c>
      <c r="D86" s="36" t="n">
        <v>42004</v>
      </c>
      <c r="E86" s="32" t="s">
        <v>64</v>
      </c>
      <c r="F86" s="102" t="n">
        <f aca="false">J86+K86+L86+M86</f>
        <v>113.4</v>
      </c>
      <c r="G86" s="102"/>
      <c r="H86" s="102"/>
      <c r="I86" s="102"/>
      <c r="J86" s="107" t="n">
        <v>0</v>
      </c>
      <c r="K86" s="107" t="n">
        <v>0</v>
      </c>
      <c r="L86" s="107" t="n">
        <v>0</v>
      </c>
      <c r="M86" s="107" t="n">
        <v>113.4</v>
      </c>
      <c r="N86" s="107"/>
      <c r="O86" s="107"/>
    </row>
    <row collapsed="false" customFormat="false" customHeight="false" hidden="true" ht="31.5" outlineLevel="0" r="87">
      <c r="A87" s="28"/>
      <c r="B87" s="28"/>
      <c r="C87" s="36"/>
      <c r="D87" s="36"/>
      <c r="E87" s="33" t="s">
        <v>65</v>
      </c>
      <c r="F87" s="102"/>
      <c r="G87" s="102"/>
      <c r="H87" s="102"/>
      <c r="I87" s="102"/>
      <c r="J87" s="107"/>
      <c r="K87" s="107"/>
      <c r="L87" s="107"/>
      <c r="M87" s="107"/>
      <c r="N87" s="107"/>
      <c r="O87" s="107"/>
    </row>
    <row collapsed="false" customFormat="false" customHeight="false" hidden="true" ht="15.75" outlineLevel="0" r="88">
      <c r="A88" s="28"/>
      <c r="B88" s="28"/>
      <c r="C88" s="36" t="n">
        <v>42005</v>
      </c>
      <c r="D88" s="36" t="n">
        <v>42369</v>
      </c>
      <c r="E88" s="32" t="s">
        <v>69</v>
      </c>
      <c r="F88" s="102" t="n">
        <f aca="false">J88+K88+L88+M88</f>
        <v>1096.49</v>
      </c>
      <c r="G88" s="102"/>
      <c r="H88" s="102"/>
      <c r="I88" s="102"/>
      <c r="J88" s="107" t="n">
        <v>0</v>
      </c>
      <c r="K88" s="107" t="n">
        <v>0</v>
      </c>
      <c r="L88" s="107" t="n">
        <v>0</v>
      </c>
      <c r="M88" s="107" t="n">
        <v>1096.49</v>
      </c>
      <c r="N88" s="107"/>
      <c r="O88" s="107"/>
    </row>
    <row collapsed="false" customFormat="false" customHeight="false" hidden="true" ht="31.5" outlineLevel="0" r="89">
      <c r="A89" s="28"/>
      <c r="B89" s="28"/>
      <c r="C89" s="36"/>
      <c r="D89" s="36"/>
      <c r="E89" s="33" t="s">
        <v>65</v>
      </c>
      <c r="F89" s="102"/>
      <c r="G89" s="102"/>
      <c r="H89" s="102"/>
      <c r="I89" s="102"/>
      <c r="J89" s="107"/>
      <c r="K89" s="107"/>
      <c r="L89" s="107"/>
      <c r="M89" s="107"/>
      <c r="N89" s="107"/>
      <c r="O89" s="107"/>
    </row>
    <row collapsed="false" customFormat="false" customHeight="false" hidden="true" ht="15.75" outlineLevel="0" r="90">
      <c r="A90" s="28"/>
      <c r="B90" s="28"/>
      <c r="C90" s="36" t="n">
        <v>42370</v>
      </c>
      <c r="D90" s="36" t="n">
        <v>42735</v>
      </c>
      <c r="E90" s="32" t="s">
        <v>70</v>
      </c>
      <c r="F90" s="102" t="n">
        <f aca="false">J90+K90+L90+M90</f>
        <v>214</v>
      </c>
      <c r="G90" s="102"/>
      <c r="H90" s="102"/>
      <c r="I90" s="102"/>
      <c r="J90" s="107" t="n">
        <v>0</v>
      </c>
      <c r="K90" s="107" t="n">
        <v>0</v>
      </c>
      <c r="L90" s="107" t="n">
        <v>0</v>
      </c>
      <c r="M90" s="107" t="n">
        <v>214</v>
      </c>
      <c r="N90" s="107"/>
      <c r="O90" s="107"/>
    </row>
    <row collapsed="false" customFormat="false" customHeight="false" hidden="true" ht="31.5" outlineLevel="0" r="91">
      <c r="A91" s="28"/>
      <c r="B91" s="28"/>
      <c r="C91" s="36"/>
      <c r="D91" s="36"/>
      <c r="E91" s="33" t="s">
        <v>65</v>
      </c>
      <c r="F91" s="102"/>
      <c r="G91" s="102"/>
      <c r="H91" s="102"/>
      <c r="I91" s="102"/>
      <c r="J91" s="107"/>
      <c r="K91" s="107"/>
      <c r="L91" s="107"/>
      <c r="M91" s="107"/>
      <c r="N91" s="107"/>
      <c r="O91" s="107"/>
    </row>
    <row collapsed="false" customFormat="false" customHeight="true" hidden="true" ht="18" outlineLevel="0" r="92">
      <c r="A92" s="33" t="s">
        <v>75</v>
      </c>
      <c r="B92" s="33"/>
      <c r="C92" s="103" t="n">
        <v>41640</v>
      </c>
      <c r="D92" s="103" t="n">
        <v>42735</v>
      </c>
      <c r="E92" s="33"/>
      <c r="F92" s="86" t="n">
        <f aca="false">SUM(F86:F91)</f>
        <v>1423.89</v>
      </c>
      <c r="G92" s="86"/>
      <c r="H92" s="86"/>
      <c r="I92" s="86"/>
      <c r="J92" s="88" t="n">
        <f aca="false">SUM(J86:J91)</f>
        <v>0</v>
      </c>
      <c r="K92" s="88" t="n">
        <f aca="false">SUM(K86:K91)</f>
        <v>0</v>
      </c>
      <c r="L92" s="88" t="n">
        <f aca="false">SUM(L86:L91)</f>
        <v>0</v>
      </c>
      <c r="M92" s="86" t="n">
        <f aca="false">SUM(M86:M91)</f>
        <v>1423.89</v>
      </c>
      <c r="N92" s="86"/>
      <c r="O92" s="86"/>
    </row>
    <row collapsed="false" customFormat="false" customHeight="true" hidden="true" ht="36" outlineLevel="0" r="93">
      <c r="A93" s="32" t="s">
        <v>26</v>
      </c>
      <c r="B93" s="28" t="s">
        <v>30</v>
      </c>
      <c r="C93" s="36" t="n">
        <v>41640</v>
      </c>
      <c r="D93" s="36" t="n">
        <v>42004</v>
      </c>
      <c r="E93" s="32" t="s">
        <v>64</v>
      </c>
      <c r="F93" s="86" t="n">
        <f aca="false">J93+K93+L93+M93</f>
        <v>141.8</v>
      </c>
      <c r="G93" s="86"/>
      <c r="H93" s="86"/>
      <c r="I93" s="86"/>
      <c r="J93" s="86" t="n">
        <f aca="false">J106+J113</f>
        <v>0</v>
      </c>
      <c r="K93" s="86" t="n">
        <f aca="false">K106+K113</f>
        <v>0</v>
      </c>
      <c r="L93" s="86" t="n">
        <f aca="false">L106+L113</f>
        <v>0</v>
      </c>
      <c r="M93" s="86" t="n">
        <f aca="false">M106+M113</f>
        <v>141.8</v>
      </c>
      <c r="N93" s="86"/>
      <c r="O93" s="86"/>
    </row>
    <row collapsed="false" customFormat="false" customHeight="true" hidden="true" ht="15.75" outlineLevel="0" r="94">
      <c r="A94" s="11" t="s">
        <v>76</v>
      </c>
      <c r="B94" s="28"/>
      <c r="C94" s="36"/>
      <c r="D94" s="36"/>
      <c r="E94" s="33" t="s">
        <v>65</v>
      </c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collapsed="false" customFormat="false" customHeight="true" hidden="true" ht="35.25" outlineLevel="0" r="95">
      <c r="A95" s="11"/>
      <c r="B95" s="28"/>
      <c r="C95" s="36" t="n">
        <v>41640</v>
      </c>
      <c r="D95" s="36" t="n">
        <v>42004</v>
      </c>
      <c r="E95" s="108" t="s">
        <v>77</v>
      </c>
      <c r="F95" s="109" t="s">
        <v>74</v>
      </c>
      <c r="G95" s="109"/>
      <c r="H95" s="109"/>
      <c r="I95" s="86" t="n">
        <f aca="false">I96+I97+I98+I99</f>
        <v>1833.3</v>
      </c>
      <c r="J95" s="110" t="n">
        <f aca="false">J96+J97+J98+J99</f>
        <v>0</v>
      </c>
      <c r="K95" s="111" t="n">
        <f aca="false">K96+K97+K98+K99</f>
        <v>0</v>
      </c>
      <c r="L95" s="111" t="n">
        <f aca="false">L96+L97+L98+L99</f>
        <v>0</v>
      </c>
      <c r="M95" s="112"/>
      <c r="N95" s="113"/>
      <c r="O95" s="110" t="n">
        <f aca="false">O96+O97+O98+O99</f>
        <v>1833.3</v>
      </c>
    </row>
    <row collapsed="false" customFormat="false" customHeight="true" hidden="true" ht="26.25" outlineLevel="0" r="96">
      <c r="A96" s="11"/>
      <c r="B96" s="28"/>
      <c r="C96" s="36"/>
      <c r="D96" s="36"/>
      <c r="E96" s="108"/>
      <c r="F96" s="63" t="s">
        <v>66</v>
      </c>
      <c r="G96" s="63"/>
      <c r="H96" s="63"/>
      <c r="I96" s="64" t="n">
        <f aca="false">J96+K96+L96+O96</f>
        <v>278.2</v>
      </c>
      <c r="J96" s="64" t="n">
        <f aca="false">J116</f>
        <v>0</v>
      </c>
      <c r="K96" s="64" t="n">
        <f aca="false">K116</f>
        <v>0</v>
      </c>
      <c r="L96" s="64" t="n">
        <f aca="false">L116</f>
        <v>0</v>
      </c>
      <c r="M96" s="114"/>
      <c r="N96" s="115"/>
      <c r="O96" s="116" t="n">
        <f aca="false">O116</f>
        <v>278.2</v>
      </c>
    </row>
    <row collapsed="false" customFormat="false" customHeight="true" hidden="true" ht="26.25" outlineLevel="0" r="97">
      <c r="A97" s="11"/>
      <c r="B97" s="28"/>
      <c r="C97" s="36"/>
      <c r="D97" s="36"/>
      <c r="E97" s="108"/>
      <c r="F97" s="63" t="s">
        <v>67</v>
      </c>
      <c r="G97" s="63"/>
      <c r="H97" s="63"/>
      <c r="I97" s="64" t="n">
        <f aca="false">J97+K97+L97+O97</f>
        <v>993.7</v>
      </c>
      <c r="J97" s="64" t="n">
        <f aca="false">J117</f>
        <v>0</v>
      </c>
      <c r="K97" s="64" t="n">
        <f aca="false">K117</f>
        <v>0</v>
      </c>
      <c r="L97" s="64" t="n">
        <f aca="false">L117</f>
        <v>0</v>
      </c>
      <c r="M97" s="117"/>
      <c r="N97" s="118"/>
      <c r="O97" s="116" t="n">
        <f aca="false">O117</f>
        <v>993.7</v>
      </c>
    </row>
    <row collapsed="false" customFormat="false" customHeight="true" hidden="true" ht="21.75" outlineLevel="0" r="98">
      <c r="A98" s="11"/>
      <c r="B98" s="28"/>
      <c r="C98" s="36"/>
      <c r="D98" s="36"/>
      <c r="E98" s="108"/>
      <c r="F98" s="63" t="s">
        <v>68</v>
      </c>
      <c r="G98" s="63"/>
      <c r="H98" s="63"/>
      <c r="I98" s="64" t="n">
        <f aca="false">J98+K98+L98+O98</f>
        <v>200.9</v>
      </c>
      <c r="J98" s="64" t="n">
        <f aca="false">J118</f>
        <v>0</v>
      </c>
      <c r="K98" s="64" t="n">
        <f aca="false">K118</f>
        <v>0</v>
      </c>
      <c r="L98" s="64" t="n">
        <f aca="false">L118</f>
        <v>0</v>
      </c>
      <c r="M98" s="114"/>
      <c r="N98" s="115"/>
      <c r="O98" s="116" t="n">
        <f aca="false">O118</f>
        <v>200.9</v>
      </c>
    </row>
    <row collapsed="false" customFormat="false" customHeight="true" hidden="true" ht="33" outlineLevel="0" r="99">
      <c r="A99" s="11"/>
      <c r="B99" s="28"/>
      <c r="C99" s="36"/>
      <c r="D99" s="36"/>
      <c r="E99" s="33"/>
      <c r="F99" s="119" t="s">
        <v>22</v>
      </c>
      <c r="G99" s="119"/>
      <c r="H99" s="119"/>
      <c r="I99" s="64" t="n">
        <f aca="false">J99+K99+L99+O99</f>
        <v>360.5</v>
      </c>
      <c r="J99" s="64" t="n">
        <f aca="false">J119</f>
        <v>0</v>
      </c>
      <c r="K99" s="64" t="n">
        <f aca="false">K119</f>
        <v>0</v>
      </c>
      <c r="L99" s="64" t="n">
        <f aca="false">L119</f>
        <v>0</v>
      </c>
      <c r="M99" s="120"/>
      <c r="N99" s="121"/>
      <c r="O99" s="116" t="n">
        <f aca="false">O119+M108</f>
        <v>360.5</v>
      </c>
    </row>
    <row collapsed="false" customFormat="false" customHeight="true" hidden="true" ht="33" outlineLevel="0" r="100">
      <c r="A100" s="11"/>
      <c r="B100" s="28"/>
      <c r="C100" s="122"/>
      <c r="D100" s="122"/>
      <c r="E100" s="108" t="s">
        <v>78</v>
      </c>
      <c r="F100" s="112"/>
      <c r="G100" s="113" t="s">
        <v>74</v>
      </c>
      <c r="H100" s="113"/>
      <c r="I100" s="86" t="n">
        <f aca="false">I101+I102+I103+I104</f>
        <v>1539.3</v>
      </c>
      <c r="J100" s="110" t="n">
        <f aca="false">J101+J102+J103+J104</f>
        <v>0</v>
      </c>
      <c r="K100" s="111" t="n">
        <f aca="false">K101+K102+K103+K104</f>
        <v>0</v>
      </c>
      <c r="L100" s="111" t="n">
        <f aca="false">L101+L102+L103+L104</f>
        <v>0</v>
      </c>
      <c r="M100" s="112"/>
      <c r="N100" s="113"/>
      <c r="O100" s="110" t="n">
        <f aca="false">O101+O102+O103+O104</f>
        <v>1539.3</v>
      </c>
    </row>
    <row collapsed="false" customFormat="false" customHeight="true" hidden="true" ht="33" outlineLevel="0" r="101">
      <c r="A101" s="11"/>
      <c r="B101" s="28"/>
      <c r="C101" s="122"/>
      <c r="D101" s="122"/>
      <c r="E101" s="108"/>
      <c r="F101" s="63" t="s">
        <v>66</v>
      </c>
      <c r="G101" s="63"/>
      <c r="H101" s="63"/>
      <c r="I101" s="64" t="n">
        <f aca="false">J101+K101+L101+O101</f>
        <v>226</v>
      </c>
      <c r="J101" s="64" t="n">
        <f aca="false">J121</f>
        <v>0</v>
      </c>
      <c r="K101" s="64" t="n">
        <f aca="false">K121</f>
        <v>0</v>
      </c>
      <c r="L101" s="64" t="n">
        <f aca="false">L121</f>
        <v>0</v>
      </c>
      <c r="M101" s="114"/>
      <c r="N101" s="115"/>
      <c r="O101" s="116" t="n">
        <f aca="false">O121</f>
        <v>226</v>
      </c>
    </row>
    <row collapsed="false" customFormat="false" customHeight="true" hidden="true" ht="33" outlineLevel="0" r="102">
      <c r="A102" s="11"/>
      <c r="B102" s="28"/>
      <c r="C102" s="122"/>
      <c r="D102" s="122"/>
      <c r="E102" s="108"/>
      <c r="F102" s="63" t="s">
        <v>67</v>
      </c>
      <c r="G102" s="63"/>
      <c r="H102" s="63"/>
      <c r="I102" s="64" t="n">
        <f aca="false">J102+K102+L102+O102</f>
        <v>818</v>
      </c>
      <c r="J102" s="64" t="n">
        <f aca="false">J122</f>
        <v>0</v>
      </c>
      <c r="K102" s="64" t="n">
        <f aca="false">K122</f>
        <v>0</v>
      </c>
      <c r="L102" s="64" t="n">
        <f aca="false">L122</f>
        <v>0</v>
      </c>
      <c r="M102" s="117"/>
      <c r="N102" s="118"/>
      <c r="O102" s="116" t="n">
        <f aca="false">O122</f>
        <v>818</v>
      </c>
    </row>
    <row collapsed="false" customFormat="false" customHeight="true" hidden="true" ht="19.5" outlineLevel="0" r="103">
      <c r="A103" s="11"/>
      <c r="B103" s="28"/>
      <c r="C103" s="36" t="n">
        <v>41640</v>
      </c>
      <c r="D103" s="36" t="n">
        <v>42004</v>
      </c>
      <c r="E103" s="108"/>
      <c r="F103" s="63" t="s">
        <v>68</v>
      </c>
      <c r="G103" s="63"/>
      <c r="H103" s="63"/>
      <c r="I103" s="64" t="n">
        <f aca="false">J103+K103+L103+O103</f>
        <v>213.1</v>
      </c>
      <c r="J103" s="64" t="n">
        <f aca="false">J123</f>
        <v>0</v>
      </c>
      <c r="K103" s="64" t="n">
        <f aca="false">K123</f>
        <v>0</v>
      </c>
      <c r="L103" s="64" t="n">
        <f aca="false">L123</f>
        <v>0</v>
      </c>
      <c r="M103" s="114"/>
      <c r="N103" s="115"/>
      <c r="O103" s="116" t="n">
        <f aca="false">O123</f>
        <v>213.1</v>
      </c>
    </row>
    <row collapsed="false" customFormat="false" customHeight="true" hidden="true" ht="19.5" outlineLevel="0" r="104">
      <c r="A104" s="11"/>
      <c r="B104" s="28"/>
      <c r="C104" s="36"/>
      <c r="D104" s="36"/>
      <c r="E104" s="33"/>
      <c r="F104" s="119" t="s">
        <v>22</v>
      </c>
      <c r="G104" s="119"/>
      <c r="H104" s="119"/>
      <c r="I104" s="64" t="n">
        <f aca="false">J104+K104+L104+O104</f>
        <v>282.2</v>
      </c>
      <c r="J104" s="64" t="n">
        <f aca="false">J124</f>
        <v>0</v>
      </c>
      <c r="K104" s="64" t="n">
        <f aca="false">K124</f>
        <v>0</v>
      </c>
      <c r="L104" s="64" t="n">
        <f aca="false">L124</f>
        <v>0</v>
      </c>
      <c r="M104" s="120"/>
      <c r="N104" s="121"/>
      <c r="O104" s="116" t="n">
        <f aca="false">O124+M110</f>
        <v>282.2</v>
      </c>
    </row>
    <row collapsed="false" customFormat="false" customHeight="true" hidden="true" ht="18" outlineLevel="0" r="105">
      <c r="A105" s="123" t="s">
        <v>75</v>
      </c>
      <c r="B105" s="123"/>
      <c r="C105" s="124" t="n">
        <v>41640</v>
      </c>
      <c r="D105" s="124" t="n">
        <v>42735</v>
      </c>
      <c r="E105" s="123"/>
      <c r="F105" s="86" t="n">
        <f aca="false">I100+I95++++++F93</f>
        <v>3514.4</v>
      </c>
      <c r="G105" s="86"/>
      <c r="H105" s="86"/>
      <c r="I105" s="86"/>
      <c r="J105" s="88" t="n">
        <f aca="false">J100+J95+J93</f>
        <v>0</v>
      </c>
      <c r="K105" s="88" t="n">
        <f aca="false">K100+K95+K93</f>
        <v>0</v>
      </c>
      <c r="L105" s="88" t="n">
        <f aca="false">L100+L95+L93</f>
        <v>0</v>
      </c>
      <c r="M105" s="86" t="n">
        <f aca="false">O100+O95+M93</f>
        <v>3514.4</v>
      </c>
      <c r="N105" s="86"/>
      <c r="O105" s="86"/>
    </row>
    <row collapsed="false" customFormat="false" customHeight="true" hidden="true" ht="15.75" outlineLevel="0" r="106">
      <c r="A106" s="32" t="s">
        <v>79</v>
      </c>
      <c r="B106" s="28" t="s">
        <v>30</v>
      </c>
      <c r="C106" s="36" t="n">
        <v>41640</v>
      </c>
      <c r="D106" s="36" t="n">
        <v>42004</v>
      </c>
      <c r="E106" s="32" t="s">
        <v>64</v>
      </c>
      <c r="F106" s="102" t="n">
        <f aca="false">J106+K106+L106+M106</f>
        <v>141.8</v>
      </c>
      <c r="G106" s="102"/>
      <c r="H106" s="102"/>
      <c r="I106" s="102"/>
      <c r="J106" s="107" t="n">
        <v>0</v>
      </c>
      <c r="K106" s="107" t="n">
        <v>0</v>
      </c>
      <c r="L106" s="107" t="n">
        <v>0</v>
      </c>
      <c r="M106" s="107" t="n">
        <v>141.8</v>
      </c>
      <c r="N106" s="107"/>
      <c r="O106" s="107"/>
    </row>
    <row collapsed="false" customFormat="false" customHeight="false" hidden="true" ht="330.75" outlineLevel="0" r="107">
      <c r="A107" s="32" t="s">
        <v>76</v>
      </c>
      <c r="B107" s="28"/>
      <c r="C107" s="36"/>
      <c r="D107" s="36"/>
      <c r="E107" s="33" t="s">
        <v>65</v>
      </c>
      <c r="F107" s="102"/>
      <c r="G107" s="102"/>
      <c r="H107" s="102"/>
      <c r="I107" s="102"/>
      <c r="J107" s="107"/>
      <c r="K107" s="107"/>
      <c r="L107" s="107"/>
      <c r="M107" s="107"/>
      <c r="N107" s="107"/>
      <c r="O107" s="107"/>
    </row>
    <row collapsed="false" customFormat="false" customHeight="false" hidden="true" ht="15.75" outlineLevel="0" r="108">
      <c r="A108" s="125"/>
      <c r="B108" s="28"/>
      <c r="C108" s="36" t="n">
        <v>41640</v>
      </c>
      <c r="D108" s="36" t="n">
        <v>42004</v>
      </c>
      <c r="E108" s="32" t="s">
        <v>69</v>
      </c>
      <c r="F108" s="102" t="n">
        <f aca="false">J108+K108+L108+M108</f>
        <v>360.5</v>
      </c>
      <c r="G108" s="102"/>
      <c r="H108" s="102"/>
      <c r="I108" s="102"/>
      <c r="J108" s="107" t="n">
        <v>0</v>
      </c>
      <c r="K108" s="107" t="n">
        <v>0</v>
      </c>
      <c r="L108" s="107" t="n">
        <v>0</v>
      </c>
      <c r="M108" s="107" t="n">
        <v>360.5</v>
      </c>
      <c r="N108" s="107"/>
      <c r="O108" s="107"/>
    </row>
    <row collapsed="false" customFormat="false" customHeight="false" hidden="true" ht="31.5" outlineLevel="0" r="109">
      <c r="A109" s="125"/>
      <c r="B109" s="28"/>
      <c r="C109" s="36"/>
      <c r="D109" s="36"/>
      <c r="E109" s="33" t="s">
        <v>65</v>
      </c>
      <c r="F109" s="102"/>
      <c r="G109" s="102"/>
      <c r="H109" s="102"/>
      <c r="I109" s="102"/>
      <c r="J109" s="107"/>
      <c r="K109" s="107"/>
      <c r="L109" s="107"/>
      <c r="M109" s="107"/>
      <c r="N109" s="107"/>
      <c r="O109" s="107"/>
    </row>
    <row collapsed="false" customFormat="false" customHeight="false" hidden="true" ht="15.75" outlineLevel="0" r="110">
      <c r="A110" s="125"/>
      <c r="B110" s="28"/>
      <c r="C110" s="36" t="n">
        <v>41640</v>
      </c>
      <c r="D110" s="36" t="n">
        <v>42004</v>
      </c>
      <c r="E110" s="32" t="s">
        <v>70</v>
      </c>
      <c r="F110" s="102" t="n">
        <f aca="false">J110+K110+L110+M110</f>
        <v>282.2</v>
      </c>
      <c r="G110" s="102"/>
      <c r="H110" s="102"/>
      <c r="I110" s="102"/>
      <c r="J110" s="107" t="n">
        <v>0</v>
      </c>
      <c r="K110" s="107" t="n">
        <v>0</v>
      </c>
      <c r="L110" s="107" t="n">
        <v>0</v>
      </c>
      <c r="M110" s="107" t="n">
        <v>282.2</v>
      </c>
      <c r="N110" s="107"/>
      <c r="O110" s="107"/>
    </row>
    <row collapsed="false" customFormat="false" customHeight="false" hidden="true" ht="31.5" outlineLevel="0" r="111">
      <c r="A111" s="126"/>
      <c r="B111" s="28"/>
      <c r="C111" s="36"/>
      <c r="D111" s="36"/>
      <c r="E111" s="33" t="s">
        <v>65</v>
      </c>
      <c r="F111" s="102"/>
      <c r="G111" s="102"/>
      <c r="H111" s="102"/>
      <c r="I111" s="102"/>
      <c r="J111" s="107"/>
      <c r="K111" s="107"/>
      <c r="L111" s="107"/>
      <c r="M111" s="107"/>
      <c r="N111" s="107"/>
      <c r="O111" s="107"/>
    </row>
    <row collapsed="false" customFormat="false" customHeight="true" hidden="true" ht="18" outlineLevel="0" r="112">
      <c r="A112" s="33" t="s">
        <v>75</v>
      </c>
      <c r="B112" s="33"/>
      <c r="C112" s="103" t="n">
        <v>41640</v>
      </c>
      <c r="D112" s="103" t="n">
        <v>42735</v>
      </c>
      <c r="E112" s="33"/>
      <c r="F112" s="86" t="n">
        <f aca="false">SUM(F106:F111)</f>
        <v>784.5</v>
      </c>
      <c r="G112" s="86"/>
      <c r="H112" s="86"/>
      <c r="I112" s="86"/>
      <c r="J112" s="88" t="n">
        <f aca="false">SUM(J106:J111)</f>
        <v>0</v>
      </c>
      <c r="K112" s="88" t="n">
        <f aca="false">SUM(K106:K111)</f>
        <v>0</v>
      </c>
      <c r="L112" s="88" t="n">
        <f aca="false">SUM(L106:L111)</f>
        <v>0</v>
      </c>
      <c r="M112" s="86" t="n">
        <f aca="false">SUM(M106:M111)</f>
        <v>784.5</v>
      </c>
      <c r="N112" s="86"/>
      <c r="O112" s="86"/>
    </row>
    <row collapsed="false" customFormat="false" customHeight="false" hidden="true" ht="47.25" outlineLevel="0" r="113">
      <c r="A113" s="32" t="s">
        <v>80</v>
      </c>
      <c r="B113" s="28"/>
      <c r="C113" s="36" t="n">
        <v>41640</v>
      </c>
      <c r="D113" s="36" t="n">
        <v>42004</v>
      </c>
      <c r="E113" s="32" t="s">
        <v>64</v>
      </c>
      <c r="F113" s="102" t="n">
        <f aca="false">J113+K113+L113+M113</f>
        <v>0</v>
      </c>
      <c r="G113" s="102"/>
      <c r="H113" s="102"/>
      <c r="I113" s="102"/>
      <c r="J113" s="107" t="n">
        <v>0</v>
      </c>
      <c r="K113" s="107" t="n">
        <v>0</v>
      </c>
      <c r="L113" s="107" t="n">
        <v>0</v>
      </c>
      <c r="M113" s="127" t="n">
        <v>0</v>
      </c>
      <c r="N113" s="127"/>
      <c r="O113" s="127"/>
    </row>
    <row collapsed="false" customFormat="false" customHeight="true" hidden="true" ht="85.5" outlineLevel="0" r="114">
      <c r="A114" s="32" t="s">
        <v>81</v>
      </c>
      <c r="B114" s="28"/>
      <c r="C114" s="36"/>
      <c r="D114" s="36"/>
      <c r="E114" s="33" t="s">
        <v>65</v>
      </c>
      <c r="F114" s="102"/>
      <c r="G114" s="102"/>
      <c r="H114" s="102"/>
      <c r="I114" s="102"/>
      <c r="J114" s="107"/>
      <c r="K114" s="107"/>
      <c r="L114" s="107"/>
      <c r="M114" s="127"/>
      <c r="N114" s="127"/>
      <c r="O114" s="127"/>
    </row>
    <row collapsed="false" customFormat="false" customHeight="true" hidden="true" ht="19.5" outlineLevel="0" r="115">
      <c r="A115" s="125"/>
      <c r="B115" s="28" t="s">
        <v>82</v>
      </c>
      <c r="C115" s="36" t="n">
        <v>41640</v>
      </c>
      <c r="D115" s="36" t="n">
        <v>42004</v>
      </c>
      <c r="E115" s="32" t="s">
        <v>69</v>
      </c>
      <c r="F115" s="112"/>
      <c r="G115" s="113" t="s">
        <v>74</v>
      </c>
      <c r="H115" s="113"/>
      <c r="I115" s="86" t="n">
        <f aca="false">I116+I117+I118+I119</f>
        <v>1472.8</v>
      </c>
      <c r="J115" s="110" t="n">
        <v>0</v>
      </c>
      <c r="K115" s="111" t="n">
        <v>0</v>
      </c>
      <c r="L115" s="112" t="n">
        <v>0</v>
      </c>
      <c r="M115" s="128"/>
      <c r="N115" s="129"/>
      <c r="O115" s="130" t="n">
        <f aca="false">O116+O117+O118+O119</f>
        <v>1472.8</v>
      </c>
    </row>
    <row collapsed="false" customFormat="false" customHeight="true" hidden="true" ht="19.5" outlineLevel="0" r="116">
      <c r="A116" s="125"/>
      <c r="B116" s="28"/>
      <c r="C116" s="36"/>
      <c r="D116" s="36"/>
      <c r="E116" s="32"/>
      <c r="F116" s="90" t="s">
        <v>66</v>
      </c>
      <c r="G116" s="90"/>
      <c r="H116" s="90"/>
      <c r="I116" s="131" t="n">
        <f aca="false">J116+K116++L116+O116</f>
        <v>278.2</v>
      </c>
      <c r="J116" s="107" t="n">
        <v>0</v>
      </c>
      <c r="K116" s="107" t="n">
        <v>0</v>
      </c>
      <c r="L116" s="107" t="n">
        <v>0</v>
      </c>
      <c r="M116" s="132" t="s">
        <v>66</v>
      </c>
      <c r="N116" s="133"/>
      <c r="O116" s="133" t="n">
        <v>278.2</v>
      </c>
    </row>
    <row collapsed="false" customFormat="false" customHeight="true" hidden="true" ht="19.5" outlineLevel="0" r="117">
      <c r="A117" s="125"/>
      <c r="B117" s="28"/>
      <c r="C117" s="36"/>
      <c r="D117" s="36"/>
      <c r="E117" s="32"/>
      <c r="F117" s="90" t="s">
        <v>67</v>
      </c>
      <c r="G117" s="90"/>
      <c r="H117" s="90"/>
      <c r="I117" s="102" t="n">
        <f aca="false">J117+K117++L117+O117</f>
        <v>993.7</v>
      </c>
      <c r="J117" s="107" t="n">
        <v>0</v>
      </c>
      <c r="K117" s="107" t="n">
        <v>0</v>
      </c>
      <c r="L117" s="107" t="n">
        <v>0</v>
      </c>
      <c r="M117" s="134" t="s">
        <v>67</v>
      </c>
      <c r="N117" s="107"/>
      <c r="O117" s="107" t="n">
        <v>993.7</v>
      </c>
    </row>
    <row collapsed="false" customFormat="false" customHeight="true" hidden="true" ht="19.5" outlineLevel="0" r="118">
      <c r="A118" s="125"/>
      <c r="B118" s="28"/>
      <c r="C118" s="36"/>
      <c r="D118" s="36"/>
      <c r="E118" s="32"/>
      <c r="F118" s="90" t="s">
        <v>68</v>
      </c>
      <c r="G118" s="90"/>
      <c r="H118" s="90"/>
      <c r="I118" s="131" t="n">
        <f aca="false">J118+K118++L118+O118</f>
        <v>200.9</v>
      </c>
      <c r="J118" s="107" t="n">
        <v>0</v>
      </c>
      <c r="K118" s="107" t="n">
        <v>0</v>
      </c>
      <c r="L118" s="107" t="n">
        <v>0</v>
      </c>
      <c r="M118" s="134" t="s">
        <v>68</v>
      </c>
      <c r="N118" s="107"/>
      <c r="O118" s="107" t="n">
        <v>200.9</v>
      </c>
    </row>
    <row collapsed="false" customFormat="false" customHeight="true" hidden="true" ht="19.5" outlineLevel="0" r="119">
      <c r="A119" s="125"/>
      <c r="B119" s="28"/>
      <c r="C119" s="36"/>
      <c r="D119" s="36"/>
      <c r="E119" s="33" t="s">
        <v>65</v>
      </c>
      <c r="F119" s="135" t="s">
        <v>22</v>
      </c>
      <c r="G119" s="135"/>
      <c r="H119" s="135"/>
      <c r="I119" s="102" t="n">
        <f aca="false">J119+K119++L119+O119</f>
        <v>0</v>
      </c>
      <c r="J119" s="127" t="n">
        <v>0</v>
      </c>
      <c r="K119" s="127" t="n">
        <v>0</v>
      </c>
      <c r="L119" s="127" t="n">
        <v>0</v>
      </c>
      <c r="M119" s="136" t="s">
        <v>22</v>
      </c>
      <c r="N119" s="127"/>
      <c r="O119" s="127" t="n">
        <v>0</v>
      </c>
    </row>
    <row collapsed="false" customFormat="false" customHeight="true" hidden="true" ht="19.5" outlineLevel="0" r="120">
      <c r="A120" s="125"/>
      <c r="B120" s="28"/>
      <c r="C120" s="122"/>
      <c r="D120" s="122"/>
      <c r="E120" s="137" t="s">
        <v>78</v>
      </c>
      <c r="F120" s="138" t="s">
        <v>74</v>
      </c>
      <c r="G120" s="138"/>
      <c r="H120" s="138"/>
      <c r="I120" s="86" t="n">
        <f aca="false">I121+I122+I123+I124</f>
        <v>1257.1</v>
      </c>
      <c r="J120" s="86" t="n">
        <f aca="false">J121+J122+J123</f>
        <v>0</v>
      </c>
      <c r="K120" s="86" t="n">
        <f aca="false">K121+K122+K123</f>
        <v>0</v>
      </c>
      <c r="L120" s="86" t="n">
        <f aca="false">L121+L122+L123</f>
        <v>0</v>
      </c>
      <c r="M120" s="129"/>
      <c r="N120" s="129"/>
      <c r="O120" s="130" t="n">
        <f aca="false">O121+O122+O123+O124</f>
        <v>1257.1</v>
      </c>
    </row>
    <row collapsed="false" customFormat="false" customHeight="true" hidden="true" ht="19.5" outlineLevel="0" r="121">
      <c r="A121" s="125"/>
      <c r="B121" s="28"/>
      <c r="C121" s="122"/>
      <c r="D121" s="122"/>
      <c r="E121" s="137"/>
      <c r="F121" s="90" t="s">
        <v>66</v>
      </c>
      <c r="G121" s="90"/>
      <c r="H121" s="90"/>
      <c r="I121" s="139" t="n">
        <f aca="false">J121+K121+L121++O121</f>
        <v>226</v>
      </c>
      <c r="J121" s="127" t="n">
        <v>0</v>
      </c>
      <c r="K121" s="127" t="n">
        <v>0</v>
      </c>
      <c r="L121" s="127" t="n">
        <v>0</v>
      </c>
      <c r="M121" s="134" t="s">
        <v>66</v>
      </c>
      <c r="N121" s="107"/>
      <c r="O121" s="107" t="n">
        <v>226</v>
      </c>
    </row>
    <row collapsed="false" customFormat="false" customHeight="true" hidden="true" ht="19.5" outlineLevel="0" r="122">
      <c r="A122" s="125"/>
      <c r="B122" s="28"/>
      <c r="C122" s="122"/>
      <c r="D122" s="122"/>
      <c r="E122" s="137"/>
      <c r="F122" s="90" t="s">
        <v>67</v>
      </c>
      <c r="G122" s="90"/>
      <c r="H122" s="90"/>
      <c r="I122" s="131" t="n">
        <f aca="false">J122+K122+L122++O122</f>
        <v>818</v>
      </c>
      <c r="J122" s="107" t="n">
        <v>0</v>
      </c>
      <c r="K122" s="107" t="n">
        <v>0</v>
      </c>
      <c r="L122" s="107" t="n">
        <v>0</v>
      </c>
      <c r="M122" s="134" t="s">
        <v>67</v>
      </c>
      <c r="N122" s="107"/>
      <c r="O122" s="107" t="n">
        <v>818</v>
      </c>
    </row>
    <row collapsed="false" customFormat="false" customHeight="true" hidden="true" ht="19.5" outlineLevel="0" r="123">
      <c r="A123" s="125"/>
      <c r="B123" s="28"/>
      <c r="C123" s="36" t="n">
        <v>41640</v>
      </c>
      <c r="D123" s="36" t="n">
        <v>42004</v>
      </c>
      <c r="E123" s="137"/>
      <c r="F123" s="90" t="s">
        <v>68</v>
      </c>
      <c r="G123" s="90"/>
      <c r="H123" s="90"/>
      <c r="I123" s="139" t="n">
        <f aca="false">J123+K123+L123++O123</f>
        <v>213.1</v>
      </c>
      <c r="J123" s="107" t="n">
        <v>0</v>
      </c>
      <c r="K123" s="107" t="n">
        <v>0</v>
      </c>
      <c r="L123" s="107" t="n">
        <v>0</v>
      </c>
      <c r="M123" s="134" t="s">
        <v>68</v>
      </c>
      <c r="N123" s="107"/>
      <c r="O123" s="107" t="n">
        <v>213.1</v>
      </c>
    </row>
    <row collapsed="false" customFormat="false" customHeight="true" hidden="true" ht="19.5" outlineLevel="0" r="124">
      <c r="A124" s="125"/>
      <c r="B124" s="28"/>
      <c r="C124" s="36"/>
      <c r="D124" s="36"/>
      <c r="E124" s="137"/>
      <c r="F124" s="135" t="s">
        <v>22</v>
      </c>
      <c r="G124" s="135"/>
      <c r="H124" s="135"/>
      <c r="I124" s="131" t="n">
        <f aca="false">J124+K124+L124++O124</f>
        <v>0</v>
      </c>
      <c r="J124" s="133" t="n">
        <v>0</v>
      </c>
      <c r="K124" s="133" t="n">
        <v>0</v>
      </c>
      <c r="L124" s="133" t="n">
        <v>0</v>
      </c>
      <c r="M124" s="134" t="s">
        <v>22</v>
      </c>
      <c r="N124" s="107"/>
      <c r="O124" s="132" t="n">
        <v>0</v>
      </c>
    </row>
    <row collapsed="false" customFormat="false" customHeight="false" hidden="true" ht="18.75" outlineLevel="0" r="125">
      <c r="A125" s="140" t="s">
        <v>75</v>
      </c>
      <c r="B125" s="33"/>
      <c r="C125" s="103" t="n">
        <v>41640</v>
      </c>
      <c r="D125" s="103" t="n">
        <v>42735</v>
      </c>
      <c r="E125" s="33"/>
      <c r="F125" s="86" t="n">
        <f aca="false">I120+I115+F113</f>
        <v>2729.9</v>
      </c>
      <c r="G125" s="86"/>
      <c r="H125" s="86"/>
      <c r="I125" s="86"/>
      <c r="J125" s="88" t="n">
        <f aca="false">J113+J115+J120</f>
        <v>0</v>
      </c>
      <c r="K125" s="88" t="n">
        <f aca="false">K113+K115+K120</f>
        <v>0</v>
      </c>
      <c r="L125" s="88" t="n">
        <f aca="false">L113+L115+L120</f>
        <v>0</v>
      </c>
      <c r="M125" s="86" t="n">
        <f aca="false">O120+O115+M113</f>
        <v>2729.9</v>
      </c>
      <c r="N125" s="86"/>
      <c r="O125" s="86"/>
    </row>
    <row collapsed="false" customFormat="false" customHeight="true" hidden="true" ht="15.75" outlineLevel="0" r="126">
      <c r="A126" s="32" t="s">
        <v>37</v>
      </c>
      <c r="B126" s="28" t="s">
        <v>83</v>
      </c>
      <c r="C126" s="36" t="n">
        <v>41640</v>
      </c>
      <c r="D126" s="36" t="n">
        <v>42004</v>
      </c>
      <c r="E126" s="32" t="s">
        <v>64</v>
      </c>
      <c r="F126" s="64" t="n">
        <f aca="false">F133</f>
        <v>832.375</v>
      </c>
      <c r="G126" s="64"/>
      <c r="H126" s="64"/>
      <c r="I126" s="64"/>
      <c r="J126" s="64" t="n">
        <f aca="false">J133</f>
        <v>0</v>
      </c>
      <c r="K126" s="64" t="n">
        <f aca="false">K133</f>
        <v>0</v>
      </c>
      <c r="L126" s="64" t="n">
        <f aca="false">L133</f>
        <v>0</v>
      </c>
      <c r="M126" s="141" t="n">
        <f aca="false">M133</f>
        <v>832.375</v>
      </c>
      <c r="N126" s="141"/>
      <c r="O126" s="141"/>
    </row>
    <row collapsed="false" customFormat="false" customHeight="true" hidden="true" ht="79.5" outlineLevel="0" r="127">
      <c r="A127" s="142" t="s">
        <v>39</v>
      </c>
      <c r="B127" s="28"/>
      <c r="C127" s="36"/>
      <c r="D127" s="36"/>
      <c r="E127" s="33" t="s">
        <v>65</v>
      </c>
      <c r="F127" s="64"/>
      <c r="G127" s="64"/>
      <c r="H127" s="64"/>
      <c r="I127" s="64"/>
      <c r="J127" s="64"/>
      <c r="K127" s="64"/>
      <c r="L127" s="64"/>
      <c r="M127" s="141"/>
      <c r="N127" s="141"/>
      <c r="O127" s="141"/>
    </row>
    <row collapsed="false" customFormat="false" customHeight="false" hidden="true" ht="15.75" outlineLevel="0" r="128">
      <c r="A128" s="142"/>
      <c r="B128" s="28"/>
      <c r="C128" s="36" t="n">
        <v>41640</v>
      </c>
      <c r="D128" s="36" t="n">
        <v>42004</v>
      </c>
      <c r="E128" s="32" t="s">
        <v>69</v>
      </c>
      <c r="F128" s="64" t="n">
        <f aca="false">F135</f>
        <v>1057.2</v>
      </c>
      <c r="G128" s="64"/>
      <c r="H128" s="64"/>
      <c r="I128" s="64"/>
      <c r="J128" s="64" t="n">
        <f aca="false">J135</f>
        <v>0</v>
      </c>
      <c r="K128" s="64" t="n">
        <f aca="false">K135</f>
        <v>0</v>
      </c>
      <c r="L128" s="64" t="n">
        <f aca="false">L135</f>
        <v>0</v>
      </c>
      <c r="M128" s="64" t="n">
        <f aca="false">M135</f>
        <v>1057.2</v>
      </c>
      <c r="N128" s="64"/>
      <c r="O128" s="64"/>
    </row>
    <row collapsed="false" customFormat="false" customHeight="false" hidden="true" ht="31.5" outlineLevel="0" r="129">
      <c r="A129" s="142"/>
      <c r="B129" s="28"/>
      <c r="C129" s="36"/>
      <c r="D129" s="36"/>
      <c r="E129" s="33" t="s">
        <v>65</v>
      </c>
      <c r="F129" s="64"/>
      <c r="G129" s="64"/>
      <c r="H129" s="64"/>
      <c r="I129" s="64"/>
      <c r="J129" s="64"/>
      <c r="K129" s="64"/>
      <c r="L129" s="64"/>
      <c r="M129" s="64"/>
      <c r="N129" s="64"/>
      <c r="O129" s="64"/>
    </row>
    <row collapsed="false" customFormat="false" customHeight="false" hidden="true" ht="15.75" outlineLevel="0" r="130">
      <c r="A130" s="142"/>
      <c r="B130" s="28"/>
      <c r="C130" s="36" t="n">
        <v>41640</v>
      </c>
      <c r="D130" s="36" t="n">
        <v>42004</v>
      </c>
      <c r="E130" s="32" t="s">
        <v>70</v>
      </c>
      <c r="F130" s="64" t="n">
        <f aca="false">F137</f>
        <v>1013.1</v>
      </c>
      <c r="G130" s="64"/>
      <c r="H130" s="64"/>
      <c r="I130" s="64"/>
      <c r="J130" s="64" t="n">
        <f aca="false">J137</f>
        <v>0</v>
      </c>
      <c r="K130" s="64" t="n">
        <f aca="false">K137</f>
        <v>0</v>
      </c>
      <c r="L130" s="64" t="n">
        <f aca="false">L137</f>
        <v>0</v>
      </c>
      <c r="M130" s="64" t="n">
        <f aca="false">M137</f>
        <v>1013.1</v>
      </c>
      <c r="N130" s="64"/>
      <c r="O130" s="64"/>
    </row>
    <row collapsed="false" customFormat="false" customHeight="false" hidden="true" ht="31.5" outlineLevel="0" r="131">
      <c r="A131" s="126"/>
      <c r="B131" s="28"/>
      <c r="C131" s="36"/>
      <c r="D131" s="36"/>
      <c r="E131" s="33" t="s">
        <v>65</v>
      </c>
      <c r="F131" s="64"/>
      <c r="G131" s="64"/>
      <c r="H131" s="64"/>
      <c r="I131" s="64"/>
      <c r="J131" s="64"/>
      <c r="K131" s="64"/>
      <c r="L131" s="64"/>
      <c r="M131" s="64"/>
      <c r="N131" s="64"/>
      <c r="O131" s="64"/>
    </row>
    <row collapsed="false" customFormat="false" customHeight="true" hidden="true" ht="18" outlineLevel="0" r="132">
      <c r="A132" s="33" t="s">
        <v>71</v>
      </c>
      <c r="B132" s="33"/>
      <c r="C132" s="103" t="n">
        <v>41640</v>
      </c>
      <c r="D132" s="103" t="n">
        <v>42735</v>
      </c>
      <c r="E132" s="33"/>
      <c r="F132" s="86" t="n">
        <f aca="false">SUM(F126:F131)</f>
        <v>2902.675</v>
      </c>
      <c r="G132" s="86"/>
      <c r="H132" s="86"/>
      <c r="I132" s="86"/>
      <c r="J132" s="88" t="n">
        <f aca="false">SUM(J126:J131)</f>
        <v>0</v>
      </c>
      <c r="K132" s="88" t="n">
        <f aca="false">SUM(K126:K131)</f>
        <v>0</v>
      </c>
      <c r="L132" s="88" t="n">
        <f aca="false">SUM(L126:L131)</f>
        <v>0</v>
      </c>
      <c r="M132" s="86" t="n">
        <f aca="false">SUM(M126:M131)</f>
        <v>2902.675</v>
      </c>
      <c r="N132" s="86"/>
      <c r="O132" s="86"/>
    </row>
    <row collapsed="false" customFormat="false" customHeight="true" hidden="true" ht="31.5" outlineLevel="0" r="133">
      <c r="A133" s="32" t="s">
        <v>40</v>
      </c>
      <c r="B133" s="28" t="s">
        <v>83</v>
      </c>
      <c r="C133" s="36" t="n">
        <v>41640</v>
      </c>
      <c r="D133" s="36" t="n">
        <v>42004</v>
      </c>
      <c r="E133" s="32" t="s">
        <v>64</v>
      </c>
      <c r="F133" s="102" t="n">
        <f aca="false">J133+K133+L133+M133</f>
        <v>832.375</v>
      </c>
      <c r="G133" s="102"/>
      <c r="H133" s="102"/>
      <c r="I133" s="102"/>
      <c r="J133" s="143" t="n">
        <v>0</v>
      </c>
      <c r="K133" s="143" t="n">
        <v>0</v>
      </c>
      <c r="L133" s="143" t="n">
        <v>0</v>
      </c>
      <c r="M133" s="107" t="n">
        <v>832.375</v>
      </c>
      <c r="N133" s="107"/>
      <c r="O133" s="107"/>
    </row>
    <row collapsed="false" customFormat="false" customHeight="false" hidden="true" ht="189" outlineLevel="0" r="134">
      <c r="A134" s="32" t="s">
        <v>84</v>
      </c>
      <c r="B134" s="28"/>
      <c r="C134" s="36"/>
      <c r="D134" s="36"/>
      <c r="E134" s="33" t="s">
        <v>65</v>
      </c>
      <c r="F134" s="102"/>
      <c r="G134" s="102"/>
      <c r="H134" s="102"/>
      <c r="I134" s="102"/>
      <c r="J134" s="143"/>
      <c r="K134" s="143"/>
      <c r="L134" s="143"/>
      <c r="M134" s="107"/>
      <c r="N134" s="107"/>
      <c r="O134" s="107"/>
    </row>
    <row collapsed="false" customFormat="false" customHeight="false" hidden="true" ht="15.75" outlineLevel="0" r="135">
      <c r="A135" s="125"/>
      <c r="B135" s="28"/>
      <c r="C135" s="36" t="n">
        <v>41640</v>
      </c>
      <c r="D135" s="36" t="n">
        <v>42004</v>
      </c>
      <c r="E135" s="32" t="s">
        <v>69</v>
      </c>
      <c r="F135" s="102" t="n">
        <f aca="false">J135+K135+L135+M135</f>
        <v>1057.2</v>
      </c>
      <c r="G135" s="102"/>
      <c r="H135" s="102"/>
      <c r="I135" s="102"/>
      <c r="J135" s="143" t="n">
        <v>0</v>
      </c>
      <c r="K135" s="143" t="n">
        <v>0</v>
      </c>
      <c r="L135" s="143" t="n">
        <v>0</v>
      </c>
      <c r="M135" s="107" t="n">
        <v>1057.2</v>
      </c>
      <c r="N135" s="107"/>
      <c r="O135" s="107"/>
    </row>
    <row collapsed="false" customFormat="false" customHeight="false" hidden="true" ht="31.5" outlineLevel="0" r="136">
      <c r="A136" s="125"/>
      <c r="B136" s="28"/>
      <c r="C136" s="36"/>
      <c r="D136" s="36"/>
      <c r="E136" s="33" t="s">
        <v>65</v>
      </c>
      <c r="F136" s="102"/>
      <c r="G136" s="102"/>
      <c r="H136" s="102"/>
      <c r="I136" s="102"/>
      <c r="J136" s="143"/>
      <c r="K136" s="143"/>
      <c r="L136" s="143"/>
      <c r="M136" s="107"/>
      <c r="N136" s="107"/>
      <c r="O136" s="107"/>
    </row>
    <row collapsed="false" customFormat="false" customHeight="false" hidden="true" ht="15.75" outlineLevel="0" r="137">
      <c r="A137" s="125"/>
      <c r="B137" s="28"/>
      <c r="C137" s="36" t="n">
        <v>41640</v>
      </c>
      <c r="D137" s="36" t="n">
        <v>42004</v>
      </c>
      <c r="E137" s="32" t="s">
        <v>70</v>
      </c>
      <c r="F137" s="102" t="n">
        <f aca="false">J137+K137+L137+M137</f>
        <v>1013.1</v>
      </c>
      <c r="G137" s="102"/>
      <c r="H137" s="102"/>
      <c r="I137" s="102"/>
      <c r="J137" s="143" t="n">
        <v>0</v>
      </c>
      <c r="K137" s="143" t="n">
        <v>0</v>
      </c>
      <c r="L137" s="143" t="n">
        <v>0</v>
      </c>
      <c r="M137" s="107" t="n">
        <v>1013.1</v>
      </c>
      <c r="N137" s="107"/>
      <c r="O137" s="107"/>
    </row>
    <row collapsed="false" customFormat="false" customHeight="false" hidden="true" ht="31.5" outlineLevel="0" r="138">
      <c r="A138" s="126"/>
      <c r="B138" s="28"/>
      <c r="C138" s="36"/>
      <c r="D138" s="36"/>
      <c r="E138" s="33" t="s">
        <v>65</v>
      </c>
      <c r="F138" s="102"/>
      <c r="G138" s="102"/>
      <c r="H138" s="102"/>
      <c r="I138" s="102"/>
      <c r="J138" s="143"/>
      <c r="K138" s="143"/>
      <c r="L138" s="143"/>
      <c r="M138" s="107"/>
      <c r="N138" s="107"/>
      <c r="O138" s="107"/>
    </row>
    <row collapsed="false" customFormat="false" customHeight="true" hidden="true" ht="18" outlineLevel="0" r="139">
      <c r="A139" s="33" t="s">
        <v>71</v>
      </c>
      <c r="B139" s="33"/>
      <c r="C139" s="103" t="n">
        <v>41640</v>
      </c>
      <c r="D139" s="103" t="n">
        <v>42735</v>
      </c>
      <c r="E139" s="33"/>
      <c r="F139" s="86" t="n">
        <f aca="false">SUM(F133:F138)</f>
        <v>2902.675</v>
      </c>
      <c r="G139" s="86"/>
      <c r="H139" s="86"/>
      <c r="I139" s="86"/>
      <c r="J139" s="88"/>
      <c r="K139" s="88"/>
      <c r="L139" s="88"/>
      <c r="M139" s="86" t="n">
        <f aca="false">SUM(M133:M138)</f>
        <v>2902.675</v>
      </c>
      <c r="N139" s="86"/>
      <c r="O139" s="86"/>
    </row>
    <row collapsed="false" customFormat="false" customHeight="false" hidden="true" ht="15.75" outlineLevel="0" r="140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</row>
    <row collapsed="false" customFormat="false" customHeight="false" hidden="true" ht="15.75" outlineLevel="0" r="141">
      <c r="A141" s="4"/>
    </row>
    <row collapsed="false" customFormat="false" customHeight="false" hidden="true" ht="15.75" outlineLevel="0" r="142">
      <c r="A142" s="26" t="s">
        <v>85</v>
      </c>
      <c r="B142" s="26"/>
      <c r="C142" s="26"/>
      <c r="D142" s="26"/>
      <c r="E142" s="26"/>
      <c r="F142" s="26"/>
      <c r="G142" s="26"/>
    </row>
    <row collapsed="false" customFormat="false" customHeight="false" hidden="true" ht="15.75" outlineLevel="0" r="143">
      <c r="A143" s="26" t="s">
        <v>86</v>
      </c>
      <c r="B143" s="26"/>
      <c r="C143" s="26"/>
      <c r="D143" s="26"/>
      <c r="E143" s="26"/>
      <c r="F143" s="26"/>
      <c r="G143" s="26"/>
    </row>
    <row collapsed="false" customFormat="false" customHeight="false" hidden="true" ht="15.75" outlineLevel="0" r="144">
      <c r="A144" s="26" t="s">
        <v>87</v>
      </c>
      <c r="B144" s="26"/>
      <c r="C144" s="26"/>
      <c r="D144" s="26"/>
      <c r="E144" s="26"/>
      <c r="F144" s="26"/>
      <c r="G144" s="26"/>
      <c r="H144" s="26"/>
      <c r="I144" s="26"/>
    </row>
    <row collapsed="false" customFormat="false" customHeight="false" hidden="true" ht="15" outlineLevel="0" r="145">
      <c r="A145" s="145" t="s">
        <v>88</v>
      </c>
    </row>
    <row collapsed="false" customFormat="false" customHeight="false" hidden="true" ht="15" outlineLevel="0" r="146">
      <c r="A146" s="145" t="s">
        <v>89</v>
      </c>
    </row>
    <row collapsed="false" customFormat="false" customHeight="true" hidden="true" ht="15" outlineLevel="0" r="147">
      <c r="A147" s="146" t="s">
        <v>3</v>
      </c>
      <c r="B147" s="146" t="s">
        <v>90</v>
      </c>
      <c r="C147" s="147" t="s">
        <v>91</v>
      </c>
      <c r="D147" s="147"/>
      <c r="E147" s="147"/>
      <c r="F147" s="147"/>
      <c r="G147" s="147"/>
      <c r="H147" s="147"/>
      <c r="I147" s="147" t="s">
        <v>92</v>
      </c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</row>
    <row collapsed="false" customFormat="false" customHeight="true" hidden="true" ht="15" outlineLevel="0" r="148">
      <c r="A148" s="148" t="s">
        <v>9</v>
      </c>
      <c r="B148" s="148" t="s">
        <v>93</v>
      </c>
      <c r="C148" s="149" t="s">
        <v>94</v>
      </c>
      <c r="D148" s="149"/>
      <c r="E148" s="149"/>
      <c r="F148" s="149"/>
      <c r="G148" s="149"/>
      <c r="H148" s="149"/>
      <c r="I148" s="149" t="s">
        <v>95</v>
      </c>
      <c r="J148" s="149"/>
      <c r="K148" s="149"/>
      <c r="L148" s="149"/>
      <c r="M148" s="149"/>
      <c r="N148" s="149"/>
      <c r="O148" s="149"/>
      <c r="P148" s="149" t="s">
        <v>96</v>
      </c>
      <c r="Q148" s="149"/>
      <c r="R148" s="149"/>
      <c r="S148" s="149"/>
      <c r="T148" s="149"/>
      <c r="U148" s="149"/>
      <c r="V148" s="149"/>
    </row>
    <row collapsed="false" customFormat="false" customHeight="true" hidden="true" ht="15.75" outlineLevel="0" r="149">
      <c r="A149" s="125"/>
      <c r="B149" s="148" t="s">
        <v>97</v>
      </c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1" t="s">
        <v>98</v>
      </c>
      <c r="Q149" s="151"/>
      <c r="R149" s="151"/>
      <c r="S149" s="151"/>
      <c r="T149" s="151"/>
      <c r="U149" s="151"/>
      <c r="V149" s="151"/>
    </row>
    <row collapsed="false" customFormat="false" customHeight="true" hidden="true" ht="15" outlineLevel="0" r="150">
      <c r="A150" s="125"/>
      <c r="B150" s="125"/>
      <c r="C150" s="152" t="s">
        <v>99</v>
      </c>
      <c r="D150" s="152"/>
      <c r="E150" s="152"/>
      <c r="F150" s="152"/>
      <c r="G150" s="152"/>
      <c r="H150" s="152"/>
      <c r="I150" s="152" t="s">
        <v>99</v>
      </c>
      <c r="J150" s="152"/>
      <c r="K150" s="152"/>
      <c r="L150" s="152"/>
      <c r="M150" s="152"/>
      <c r="N150" s="152"/>
      <c r="O150" s="152"/>
      <c r="P150" s="147"/>
      <c r="Q150" s="147"/>
      <c r="R150" s="147"/>
      <c r="S150" s="147"/>
      <c r="T150" s="147"/>
      <c r="U150" s="147"/>
      <c r="V150" s="147"/>
    </row>
    <row collapsed="false" customFormat="false" customHeight="true" hidden="true" ht="15.75" outlineLevel="0" r="151">
      <c r="A151" s="125"/>
      <c r="B151" s="125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1" t="s">
        <v>99</v>
      </c>
      <c r="Q151" s="151"/>
      <c r="R151" s="151"/>
      <c r="S151" s="151"/>
      <c r="T151" s="151"/>
      <c r="U151" s="151"/>
      <c r="V151" s="151"/>
    </row>
    <row collapsed="false" customFormat="false" customHeight="true" hidden="true" ht="15" outlineLevel="0" r="152">
      <c r="A152" s="125"/>
      <c r="B152" s="125"/>
      <c r="C152" s="152" t="s">
        <v>100</v>
      </c>
      <c r="D152" s="152" t="s">
        <v>101</v>
      </c>
      <c r="E152" s="152"/>
      <c r="F152" s="152" t="s">
        <v>102</v>
      </c>
      <c r="G152" s="152" t="s">
        <v>103</v>
      </c>
      <c r="H152" s="152" t="s">
        <v>104</v>
      </c>
      <c r="I152" s="152" t="s">
        <v>100</v>
      </c>
      <c r="J152" s="152"/>
      <c r="K152" s="152" t="s">
        <v>101</v>
      </c>
      <c r="L152" s="152" t="s">
        <v>102</v>
      </c>
      <c r="M152" s="152" t="s">
        <v>103</v>
      </c>
      <c r="N152" s="152" t="s">
        <v>104</v>
      </c>
      <c r="O152" s="152"/>
      <c r="P152" s="148"/>
      <c r="Q152" s="152" t="s">
        <v>101</v>
      </c>
      <c r="R152" s="152"/>
      <c r="S152" s="152" t="s">
        <v>102</v>
      </c>
      <c r="T152" s="152" t="s">
        <v>103</v>
      </c>
      <c r="U152" s="152" t="s">
        <v>104</v>
      </c>
      <c r="V152" s="152"/>
    </row>
    <row collapsed="false" customFormat="false" customHeight="false" hidden="true" ht="38.25" outlineLevel="0" r="153">
      <c r="A153" s="125"/>
      <c r="B153" s="125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3" t="s">
        <v>105</v>
      </c>
      <c r="Q153" s="152"/>
      <c r="R153" s="152"/>
      <c r="S153" s="152"/>
      <c r="T153" s="152"/>
      <c r="U153" s="152"/>
      <c r="V153" s="152"/>
    </row>
    <row collapsed="false" customFormat="false" customHeight="false" hidden="true" ht="105" outlineLevel="0" r="154">
      <c r="A154" s="154" t="n">
        <v>1</v>
      </c>
      <c r="B154" s="155" t="s">
        <v>106</v>
      </c>
      <c r="C154" s="156" t="n">
        <f aca="false">J37</f>
        <v>0</v>
      </c>
      <c r="D154" s="157" t="n">
        <f aca="false">K37</f>
        <v>0</v>
      </c>
      <c r="E154" s="157"/>
      <c r="F154" s="156" t="n">
        <f aca="false">L37</f>
        <v>0</v>
      </c>
      <c r="G154" s="158" t="n">
        <f aca="false">O37</f>
        <v>1087.575</v>
      </c>
      <c r="H154" s="159" t="n">
        <v>0</v>
      </c>
      <c r="I154" s="157" t="n">
        <f aca="false">J42</f>
        <v>0</v>
      </c>
      <c r="J154" s="157"/>
      <c r="K154" s="160" t="n">
        <f aca="false">K42</f>
        <v>0</v>
      </c>
      <c r="L154" s="161" t="n">
        <f aca="false">L42</f>
        <v>0</v>
      </c>
      <c r="M154" s="160" t="n">
        <f aca="false">O42</f>
        <v>2514.19</v>
      </c>
      <c r="N154" s="162" t="n">
        <v>0</v>
      </c>
      <c r="O154" s="162"/>
      <c r="P154" s="161" t="n">
        <f aca="false">J47</f>
        <v>0</v>
      </c>
      <c r="Q154" s="163" t="n">
        <f aca="false">K47</f>
        <v>0</v>
      </c>
      <c r="R154" s="163"/>
      <c r="S154" s="156" t="n">
        <f aca="false">L47</f>
        <v>0</v>
      </c>
      <c r="T154" s="160" t="n">
        <f aca="false">O47</f>
        <v>1509.3</v>
      </c>
      <c r="U154" s="162" t="n">
        <v>0</v>
      </c>
      <c r="V154" s="162"/>
    </row>
    <row collapsed="false" customFormat="false" customHeight="false" hidden="true" ht="60" outlineLevel="0" r="155">
      <c r="A155" s="7" t="n">
        <v>2</v>
      </c>
      <c r="B155" s="9" t="s">
        <v>107</v>
      </c>
      <c r="C155" s="161" t="n">
        <f aca="false">J34</f>
        <v>0</v>
      </c>
      <c r="D155" s="164" t="n">
        <f aca="false">K34</f>
        <v>14079.15</v>
      </c>
      <c r="E155" s="164"/>
      <c r="F155" s="161" t="n">
        <f aca="false">L34</f>
        <v>0</v>
      </c>
      <c r="G155" s="158" t="n">
        <f aca="false">O34</f>
        <v>1408</v>
      </c>
      <c r="H155" s="159" t="n">
        <v>0</v>
      </c>
      <c r="I155" s="157" t="n">
        <f aca="false">J39</f>
        <v>0</v>
      </c>
      <c r="J155" s="157"/>
      <c r="K155" s="160" t="n">
        <f aca="false">K39</f>
        <v>0</v>
      </c>
      <c r="L155" s="160" t="n">
        <f aca="false">L39</f>
        <v>0</v>
      </c>
      <c r="M155" s="160" t="n">
        <f aca="false">O39</f>
        <v>19069.2</v>
      </c>
      <c r="N155" s="162" t="n">
        <v>0</v>
      </c>
      <c r="O155" s="162"/>
      <c r="P155" s="161" t="n">
        <f aca="false">J44</f>
        <v>0</v>
      </c>
      <c r="Q155" s="165" t="n">
        <f aca="false">K44</f>
        <v>0</v>
      </c>
      <c r="R155" s="165"/>
      <c r="S155" s="161" t="n">
        <f aca="false">L44</f>
        <v>0</v>
      </c>
      <c r="T155" s="160" t="n">
        <f aca="false">O44</f>
        <v>18714</v>
      </c>
      <c r="U155" s="162" t="n">
        <v>0</v>
      </c>
      <c r="V155" s="162"/>
    </row>
    <row collapsed="false" customFormat="false" customHeight="false" hidden="true" ht="60" outlineLevel="0" r="156">
      <c r="A156" s="7" t="n">
        <v>3</v>
      </c>
      <c r="B156" s="9" t="s">
        <v>108</v>
      </c>
      <c r="C156" s="161" t="n">
        <f aca="false">J35</f>
        <v>0</v>
      </c>
      <c r="D156" s="157" t="n">
        <f aca="false">K35</f>
        <v>0</v>
      </c>
      <c r="E156" s="157"/>
      <c r="F156" s="161" t="n">
        <f aca="false">L35</f>
        <v>0</v>
      </c>
      <c r="G156" s="158" t="n">
        <f aca="false">O35</f>
        <v>0</v>
      </c>
      <c r="H156" s="159" t="n">
        <v>0</v>
      </c>
      <c r="I156" s="157" t="n">
        <f aca="false">J40</f>
        <v>0</v>
      </c>
      <c r="J156" s="157"/>
      <c r="K156" s="160" t="n">
        <f aca="false">K40</f>
        <v>1156.4</v>
      </c>
      <c r="L156" s="160" t="n">
        <f aca="false">L40</f>
        <v>0</v>
      </c>
      <c r="M156" s="160" t="n">
        <f aca="false">O40</f>
        <v>17814.84</v>
      </c>
      <c r="N156" s="162" t="n">
        <v>0</v>
      </c>
      <c r="O156" s="162"/>
      <c r="P156" s="161" t="n">
        <f aca="false">J45</f>
        <v>0</v>
      </c>
      <c r="Q156" s="165" t="n">
        <f aca="false">K45</f>
        <v>0</v>
      </c>
      <c r="R156" s="165"/>
      <c r="S156" s="161" t="n">
        <f aca="false">L45</f>
        <v>0</v>
      </c>
      <c r="T156" s="160" t="n">
        <f aca="false">O45</f>
        <v>18466</v>
      </c>
      <c r="U156" s="162" t="n">
        <v>0</v>
      </c>
      <c r="V156" s="162"/>
    </row>
    <row collapsed="false" customFormat="false" customHeight="true" hidden="true" ht="69" outlineLevel="0" r="157">
      <c r="A157" s="7" t="n">
        <v>4</v>
      </c>
      <c r="B157" s="9" t="s">
        <v>109</v>
      </c>
      <c r="C157" s="161" t="n">
        <f aca="false">J36</f>
        <v>0</v>
      </c>
      <c r="D157" s="157" t="n">
        <f aca="false">K36</f>
        <v>3113.89</v>
      </c>
      <c r="E157" s="157"/>
      <c r="F157" s="160" t="n">
        <f aca="false">L41</f>
        <v>0</v>
      </c>
      <c r="G157" s="158" t="n">
        <f aca="false">O36</f>
        <v>533.889</v>
      </c>
      <c r="H157" s="159" t="n">
        <v>0</v>
      </c>
      <c r="I157" s="157" t="n">
        <f aca="false">J41</f>
        <v>0</v>
      </c>
      <c r="J157" s="157"/>
      <c r="K157" s="160" t="n">
        <f aca="false">K41</f>
        <v>3623.99</v>
      </c>
      <c r="L157" s="160" t="n">
        <f aca="false">L41</f>
        <v>0</v>
      </c>
      <c r="M157" s="160" t="n">
        <f aca="false">O41</f>
        <v>16855.3</v>
      </c>
      <c r="N157" s="162" t="n">
        <v>0</v>
      </c>
      <c r="O157" s="162"/>
      <c r="P157" s="161" t="n">
        <f aca="false">J46</f>
        <v>0</v>
      </c>
      <c r="Q157" s="165" t="n">
        <f aca="false">K46</f>
        <v>0</v>
      </c>
      <c r="R157" s="165"/>
      <c r="S157" s="161" t="n">
        <f aca="false">L46</f>
        <v>0</v>
      </c>
      <c r="T157" s="160" t="n">
        <f aca="false">O46</f>
        <v>18718.1</v>
      </c>
      <c r="U157" s="162" t="n">
        <v>0</v>
      </c>
      <c r="V157" s="162"/>
    </row>
    <row collapsed="false" customFormat="false" customHeight="true" hidden="true" ht="15.6" outlineLevel="0" r="158">
      <c r="A158" s="33"/>
      <c r="B158" s="33" t="s">
        <v>71</v>
      </c>
      <c r="C158" s="166" t="n">
        <f aca="false">C157+C156+C155+C154</f>
        <v>0</v>
      </c>
      <c r="D158" s="167" t="n">
        <f aca="false">D157+D156+D155+D154</f>
        <v>17193.04</v>
      </c>
      <c r="E158" s="167"/>
      <c r="F158" s="166" t="n">
        <f aca="false">F157+F156+F155+F154</f>
        <v>0</v>
      </c>
      <c r="G158" s="168" t="n">
        <f aca="false">G157+G156+G155+G154</f>
        <v>3029.464</v>
      </c>
      <c r="H158" s="169" t="n">
        <f aca="false">H157+H156+H155+H154</f>
        <v>0</v>
      </c>
      <c r="I158" s="170" t="n">
        <f aca="false">I157+I156+I155+I154</f>
        <v>0</v>
      </c>
      <c r="J158" s="170"/>
      <c r="K158" s="168" t="n">
        <f aca="false">K157+K156+K155+K154</f>
        <v>4780.39</v>
      </c>
      <c r="L158" s="168" t="n">
        <f aca="false">L157+L156+L155+L154</f>
        <v>0</v>
      </c>
      <c r="M158" s="168" t="n">
        <f aca="false">M157+M156+M155+M154</f>
        <v>56253.53</v>
      </c>
      <c r="N158" s="171" t="n">
        <f aca="false">N157+N156+N155+N154</f>
        <v>0</v>
      </c>
      <c r="O158" s="171"/>
      <c r="P158" s="169" t="n">
        <f aca="false">P157+P156+P155+P154</f>
        <v>0</v>
      </c>
      <c r="Q158" s="172" t="n">
        <f aca="false">Q157+Q156+Q155+Q154</f>
        <v>0</v>
      </c>
      <c r="R158" s="172"/>
      <c r="S158" s="173" t="n">
        <f aca="false">S157+S156+S155+S154</f>
        <v>0</v>
      </c>
      <c r="T158" s="168" t="n">
        <f aca="false">T157+T156+T155+T154</f>
        <v>57407.4</v>
      </c>
      <c r="U158" s="171" t="n">
        <f aca="false">U157+U156+U155+U154</f>
        <v>0</v>
      </c>
      <c r="V158" s="171"/>
    </row>
    <row collapsed="false" customFormat="false" customHeight="true" hidden="true" ht="15.6" outlineLevel="0" r="159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44"/>
    </row>
    <row collapsed="false" customFormat="false" customHeight="true" hidden="true" ht="16.5" outlineLevel="0" r="160">
      <c r="A160" s="175" t="s">
        <v>110</v>
      </c>
      <c r="B160" s="175"/>
      <c r="C160" s="175"/>
      <c r="D160" s="144"/>
      <c r="E160" s="176"/>
      <c r="F160" s="176"/>
      <c r="G160" s="176"/>
      <c r="H160" s="175"/>
      <c r="I160" s="175"/>
      <c r="J160" s="176"/>
      <c r="K160" s="176"/>
      <c r="L160" s="176"/>
      <c r="M160" s="175"/>
      <c r="N160" s="175"/>
      <c r="O160" s="176"/>
      <c r="P160" s="176"/>
      <c r="Q160" s="176"/>
      <c r="R160" s="176"/>
      <c r="S160" s="176"/>
      <c r="T160" s="176"/>
      <c r="U160" s="176"/>
      <c r="V160" s="144"/>
    </row>
    <row collapsed="false" customFormat="false" customHeight="true" hidden="true" ht="15.75" outlineLevel="0" r="161">
      <c r="A161" s="175"/>
      <c r="B161" s="175"/>
      <c r="C161" s="175"/>
      <c r="D161" s="144"/>
      <c r="E161" s="177" t="s">
        <v>111</v>
      </c>
      <c r="F161" s="177"/>
      <c r="G161" s="177"/>
      <c r="H161" s="175"/>
      <c r="I161" s="175"/>
      <c r="J161" s="177" t="s">
        <v>112</v>
      </c>
      <c r="K161" s="177"/>
      <c r="L161" s="177"/>
      <c r="M161" s="175"/>
      <c r="N161" s="175"/>
      <c r="O161" s="177"/>
      <c r="P161" s="177"/>
      <c r="Q161" s="177"/>
      <c r="R161" s="177" t="s">
        <v>113</v>
      </c>
      <c r="S161" s="177"/>
      <c r="T161" s="177"/>
      <c r="U161" s="177"/>
      <c r="V161" s="144"/>
    </row>
    <row collapsed="false" customFormat="false" customHeight="false" hidden="true" ht="15.75" outlineLevel="0" r="162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</row>
    <row collapsed="false" customFormat="false" customHeight="false" hidden="true" ht="15.75" outlineLevel="0" r="163">
      <c r="A163" s="178"/>
    </row>
    <row collapsed="false" customFormat="false" customHeight="false" hidden="true" ht="15.75" outlineLevel="0" r="164">
      <c r="A164" s="26" t="s">
        <v>114</v>
      </c>
      <c r="B164" s="26"/>
      <c r="C164" s="26"/>
      <c r="D164" s="26"/>
      <c r="E164" s="26"/>
      <c r="F164" s="26"/>
      <c r="G164" s="26"/>
    </row>
    <row collapsed="false" customFormat="false" customHeight="false" hidden="true" ht="15.75" outlineLevel="0" r="165">
      <c r="A165" s="178"/>
    </row>
    <row collapsed="false" customFormat="false" customHeight="false" hidden="true" ht="15.75" outlineLevel="0" r="166">
      <c r="A166" s="25"/>
    </row>
    <row collapsed="false" customFormat="false" customHeight="false" hidden="true" ht="15.75" outlineLevel="0" r="167">
      <c r="A167" s="26" t="s">
        <v>1</v>
      </c>
      <c r="B167" s="26"/>
      <c r="C167" s="26"/>
      <c r="D167" s="26"/>
      <c r="E167" s="26"/>
      <c r="F167" s="26"/>
      <c r="G167" s="26"/>
    </row>
    <row collapsed="false" customFormat="false" customHeight="false" hidden="true" ht="15.75" outlineLevel="0" r="168">
      <c r="A168" s="26" t="s">
        <v>115</v>
      </c>
      <c r="B168" s="26"/>
      <c r="C168" s="26"/>
      <c r="D168" s="26"/>
      <c r="E168" s="26"/>
      <c r="F168" s="26"/>
      <c r="G168" s="26"/>
    </row>
    <row collapsed="false" customFormat="false" customHeight="false" hidden="true" ht="15.75" outlineLevel="0" r="169">
      <c r="A169" s="25"/>
    </row>
    <row collapsed="false" customFormat="false" customHeight="true" hidden="true" ht="31.5" outlineLevel="0" r="170">
      <c r="A170" s="179" t="s">
        <v>116</v>
      </c>
      <c r="B170" s="179"/>
      <c r="C170" s="179"/>
      <c r="D170" s="179"/>
      <c r="E170" s="179"/>
      <c r="F170" s="179"/>
      <c r="G170" s="179"/>
      <c r="H170" s="179"/>
      <c r="I170" s="144"/>
      <c r="J170" s="144"/>
    </row>
    <row collapsed="false" customFormat="false" customHeight="false" hidden="true" ht="15.75" outlineLevel="0" r="171">
      <c r="A171" s="177"/>
      <c r="B171" s="177"/>
      <c r="C171" s="177"/>
      <c r="D171" s="177"/>
      <c r="E171" s="177"/>
      <c r="F171" s="177"/>
      <c r="G171" s="177"/>
      <c r="H171" s="177"/>
      <c r="I171" s="144"/>
      <c r="J171" s="144"/>
    </row>
    <row collapsed="false" customFormat="false" customHeight="true" hidden="true" ht="16.5" outlineLevel="0" r="172">
      <c r="A172" s="180" t="s">
        <v>117</v>
      </c>
      <c r="B172" s="180"/>
      <c r="C172" s="180"/>
      <c r="D172" s="180"/>
      <c r="E172" s="180"/>
      <c r="F172" s="180"/>
      <c r="G172" s="180"/>
      <c r="H172" s="180"/>
      <c r="I172" s="144"/>
      <c r="J172" s="144"/>
    </row>
    <row collapsed="false" customFormat="false" customHeight="true" hidden="true" ht="119.25" outlineLevel="0" r="173">
      <c r="A173" s="6" t="s">
        <v>118</v>
      </c>
      <c r="B173" s="6" t="s">
        <v>119</v>
      </c>
      <c r="C173" s="6" t="s">
        <v>120</v>
      </c>
      <c r="D173" s="6" t="s">
        <v>121</v>
      </c>
      <c r="E173" s="6" t="s">
        <v>122</v>
      </c>
      <c r="F173" s="6"/>
      <c r="G173" s="6" t="s">
        <v>123</v>
      </c>
      <c r="H173" s="6"/>
      <c r="I173" s="6"/>
      <c r="J173" s="6"/>
    </row>
    <row collapsed="false" customFormat="false" customHeight="true" hidden="true" ht="45.75" outlineLevel="0" r="174">
      <c r="A174" s="6"/>
      <c r="B174" s="6"/>
      <c r="C174" s="6"/>
      <c r="D174" s="6"/>
      <c r="E174" s="7" t="s">
        <v>124</v>
      </c>
      <c r="F174" s="154" t="s">
        <v>125</v>
      </c>
      <c r="G174" s="7" t="s">
        <v>124</v>
      </c>
      <c r="H174" s="6" t="s">
        <v>126</v>
      </c>
      <c r="I174" s="6"/>
      <c r="J174" s="6"/>
    </row>
    <row collapsed="false" customFormat="false" customHeight="true" hidden="true" ht="14.45" outlineLevel="0" r="175">
      <c r="A175" s="181" t="n">
        <v>1</v>
      </c>
      <c r="B175" s="181" t="n">
        <v>2</v>
      </c>
      <c r="C175" s="181" t="n">
        <v>3</v>
      </c>
      <c r="D175" s="181" t="n">
        <v>4</v>
      </c>
      <c r="E175" s="182" t="n">
        <v>5</v>
      </c>
      <c r="F175" s="182" t="n">
        <v>6</v>
      </c>
      <c r="G175" s="182" t="n">
        <v>7</v>
      </c>
      <c r="H175" s="12" t="n">
        <v>8</v>
      </c>
      <c r="I175" s="12"/>
      <c r="J175" s="12"/>
    </row>
    <row collapsed="false" customFormat="false" customHeight="false" hidden="true" ht="150" outlineLevel="0" r="176">
      <c r="A176" s="9" t="s">
        <v>127</v>
      </c>
      <c r="B176" s="9" t="n">
        <v>2014</v>
      </c>
      <c r="C176" s="183" t="s">
        <v>128</v>
      </c>
      <c r="D176" s="9" t="s">
        <v>129</v>
      </c>
      <c r="E176" s="9" t="n">
        <v>28158.3</v>
      </c>
      <c r="F176" s="9" t="n">
        <v>28158.3</v>
      </c>
      <c r="G176" s="9" t="n">
        <v>28158.3</v>
      </c>
      <c r="H176" s="14" t="n">
        <v>28158.3</v>
      </c>
      <c r="I176" s="14"/>
      <c r="J176" s="14"/>
    </row>
    <row collapsed="false" customFormat="false" customHeight="true" hidden="true" ht="224.25" outlineLevel="0" r="177">
      <c r="A177" s="14" t="s">
        <v>130</v>
      </c>
      <c r="B177" s="9" t="n">
        <v>2014</v>
      </c>
      <c r="C177" s="184" t="s">
        <v>131</v>
      </c>
      <c r="D177" s="14" t="s">
        <v>129</v>
      </c>
      <c r="E177" s="9" t="n">
        <v>6227.78</v>
      </c>
      <c r="F177" s="9" t="n">
        <v>6227.78</v>
      </c>
      <c r="G177" s="9" t="n">
        <v>6227.78</v>
      </c>
      <c r="H177" s="14" t="n">
        <v>6227.78</v>
      </c>
      <c r="I177" s="14"/>
      <c r="J177" s="14"/>
    </row>
    <row collapsed="false" customFormat="false" customHeight="false" hidden="true" ht="15" outlineLevel="0" r="178">
      <c r="A178" s="14"/>
      <c r="B178" s="9" t="n">
        <v>2015</v>
      </c>
      <c r="C178" s="184"/>
      <c r="D178" s="14"/>
      <c r="E178" s="9" t="n">
        <v>775.54</v>
      </c>
      <c r="F178" s="9" t="n">
        <v>775.54</v>
      </c>
      <c r="G178" s="9" t="n">
        <v>775.54</v>
      </c>
      <c r="H178" s="14" t="n">
        <v>775.54</v>
      </c>
      <c r="I178" s="14"/>
      <c r="J178" s="14"/>
    </row>
    <row collapsed="false" customFormat="false" customHeight="true" hidden="true" ht="193.15" outlineLevel="0" r="179">
      <c r="A179" s="9" t="s">
        <v>132</v>
      </c>
      <c r="B179" s="9" t="n">
        <v>2015</v>
      </c>
      <c r="C179" s="9" t="s">
        <v>133</v>
      </c>
      <c r="D179" s="9" t="s">
        <v>129</v>
      </c>
      <c r="E179" s="9" t="n">
        <v>2312.8</v>
      </c>
      <c r="F179" s="9" t="n">
        <v>2312.8</v>
      </c>
      <c r="G179" s="9" t="n">
        <v>2312.8</v>
      </c>
      <c r="H179" s="14" t="n">
        <v>2312.8</v>
      </c>
      <c r="I179" s="14"/>
      <c r="J179" s="14"/>
    </row>
    <row collapsed="false" customFormat="false" customHeight="false" hidden="true" ht="15.75" outlineLevel="0" r="180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</row>
    <row collapsed="false" customFormat="false" customHeight="false" hidden="true" ht="15.75" outlineLevel="0" r="181">
      <c r="A181" s="1"/>
    </row>
    <row collapsed="false" customFormat="false" customHeight="false" hidden="true" ht="15.75" outlineLevel="0" r="182">
      <c r="A182" s="26" t="s">
        <v>134</v>
      </c>
      <c r="B182" s="26"/>
      <c r="C182" s="26"/>
      <c r="D182" s="26"/>
      <c r="E182" s="26"/>
      <c r="F182" s="26"/>
      <c r="G182" s="26"/>
    </row>
    <row collapsed="false" customFormat="false" customHeight="false" hidden="true" ht="15.75" outlineLevel="0" r="183">
      <c r="A183" s="178"/>
    </row>
    <row collapsed="false" customFormat="false" customHeight="false" hidden="true" ht="15.75" outlineLevel="0" r="184">
      <c r="A184" s="26" t="s">
        <v>135</v>
      </c>
      <c r="B184" s="26"/>
      <c r="C184" s="26"/>
      <c r="D184" s="26"/>
      <c r="E184" s="26"/>
      <c r="F184" s="26"/>
      <c r="G184" s="26"/>
    </row>
    <row collapsed="false" customFormat="false" customHeight="false" hidden="true" ht="15.75" outlineLevel="0" r="185">
      <c r="A185" s="26" t="s">
        <v>136</v>
      </c>
      <c r="B185" s="26"/>
      <c r="C185" s="26"/>
      <c r="D185" s="26"/>
      <c r="E185" s="26"/>
      <c r="F185" s="26"/>
      <c r="G185" s="26"/>
    </row>
    <row collapsed="false" customFormat="false" customHeight="false" hidden="true" ht="15.75" outlineLevel="0" r="186">
      <c r="A186" s="25"/>
    </row>
    <row collapsed="false" customFormat="false" customHeight="true" hidden="true" ht="31.5" outlineLevel="0" r="187">
      <c r="A187" s="179" t="s">
        <v>116</v>
      </c>
      <c r="B187" s="179"/>
      <c r="C187" s="179"/>
      <c r="D187" s="179"/>
      <c r="E187" s="179"/>
      <c r="F187" s="179"/>
      <c r="G187" s="179"/>
      <c r="H187" s="179"/>
      <c r="I187" s="144"/>
      <c r="J187" s="144"/>
    </row>
    <row collapsed="false" customFormat="false" customHeight="true" hidden="true" ht="15.6" outlineLevel="0" r="188">
      <c r="A188" s="177"/>
      <c r="B188" s="177"/>
      <c r="C188" s="177"/>
      <c r="D188" s="177"/>
      <c r="E188" s="177"/>
      <c r="F188" s="177"/>
      <c r="G188" s="177"/>
      <c r="H188" s="177"/>
      <c r="I188" s="144"/>
      <c r="J188" s="144"/>
    </row>
    <row collapsed="false" customFormat="false" customHeight="false" hidden="true" ht="15.75" outlineLevel="0" r="189">
      <c r="A189" s="176"/>
      <c r="B189" s="176"/>
      <c r="C189" s="176"/>
      <c r="D189" s="176"/>
      <c r="E189" s="176"/>
      <c r="F189" s="176"/>
      <c r="G189" s="176"/>
      <c r="H189" s="176"/>
      <c r="I189" s="144"/>
      <c r="J189" s="144"/>
    </row>
    <row collapsed="false" customFormat="false" customHeight="true" hidden="true" ht="88.5" outlineLevel="0" r="190">
      <c r="A190" s="6" t="s">
        <v>137</v>
      </c>
      <c r="B190" s="6" t="s">
        <v>138</v>
      </c>
      <c r="C190" s="185" t="s">
        <v>139</v>
      </c>
      <c r="D190" s="185"/>
      <c r="E190" s="185"/>
      <c r="F190" s="185"/>
      <c r="G190" s="185"/>
      <c r="H190" s="6" t="s">
        <v>140</v>
      </c>
      <c r="I190" s="6"/>
      <c r="J190" s="6"/>
    </row>
    <row collapsed="false" customFormat="false" customHeight="true" hidden="true" ht="30" outlineLevel="0" r="191">
      <c r="A191" s="6"/>
      <c r="B191" s="6"/>
      <c r="C191" s="186" t="s">
        <v>141</v>
      </c>
      <c r="D191" s="186"/>
      <c r="E191" s="186"/>
      <c r="F191" s="186"/>
      <c r="G191" s="186"/>
      <c r="H191" s="6"/>
      <c r="I191" s="6"/>
      <c r="J191" s="6"/>
    </row>
    <row collapsed="false" customFormat="false" customHeight="false" hidden="true" ht="30" outlineLevel="0" r="192">
      <c r="A192" s="6"/>
      <c r="B192" s="6"/>
      <c r="C192" s="7" t="s">
        <v>142</v>
      </c>
      <c r="D192" s="154" t="s">
        <v>143</v>
      </c>
      <c r="E192" s="154" t="s">
        <v>144</v>
      </c>
      <c r="F192" s="154" t="s">
        <v>145</v>
      </c>
      <c r="G192" s="154" t="s">
        <v>146</v>
      </c>
      <c r="H192" s="6"/>
      <c r="I192" s="6"/>
      <c r="J192" s="6"/>
    </row>
    <row collapsed="false" customFormat="false" customHeight="false" hidden="true" ht="15" outlineLevel="0" r="193">
      <c r="A193" s="154" t="n">
        <v>1</v>
      </c>
      <c r="B193" s="154" t="n">
        <v>2</v>
      </c>
      <c r="C193" s="7" t="n">
        <v>3</v>
      </c>
      <c r="D193" s="7"/>
      <c r="E193" s="7" t="n">
        <v>4</v>
      </c>
      <c r="F193" s="7" t="n">
        <v>5</v>
      </c>
      <c r="G193" s="7" t="n">
        <v>6</v>
      </c>
      <c r="H193" s="6" t="n">
        <v>7</v>
      </c>
      <c r="I193" s="6"/>
      <c r="J193" s="6"/>
    </row>
    <row collapsed="false" customFormat="false" customHeight="true" hidden="true" ht="45.75" outlineLevel="0" r="194">
      <c r="A194" s="9" t="s">
        <v>147</v>
      </c>
      <c r="B194" s="9" t="n">
        <v>2014</v>
      </c>
      <c r="C194" s="9" t="s">
        <v>148</v>
      </c>
      <c r="D194" s="187" t="n">
        <v>14079.15</v>
      </c>
      <c r="E194" s="9" t="s">
        <v>148</v>
      </c>
      <c r="F194" s="187" t="n">
        <v>1408</v>
      </c>
      <c r="G194" s="9" t="s">
        <v>148</v>
      </c>
      <c r="H194" s="14" t="s">
        <v>149</v>
      </c>
      <c r="I194" s="14"/>
      <c r="J194" s="14"/>
    </row>
    <row collapsed="false" customFormat="false" customHeight="true" hidden="true" ht="224.25" outlineLevel="0" r="195">
      <c r="A195" s="14" t="s">
        <v>130</v>
      </c>
      <c r="B195" s="9" t="n">
        <v>2014</v>
      </c>
      <c r="C195" s="9" t="s">
        <v>148</v>
      </c>
      <c r="D195" s="187" t="n">
        <v>3113.89</v>
      </c>
      <c r="E195" s="9" t="s">
        <v>148</v>
      </c>
      <c r="F195" s="187" t="n">
        <v>311.389</v>
      </c>
      <c r="G195" s="9" t="s">
        <v>148</v>
      </c>
      <c r="H195" s="14" t="s">
        <v>149</v>
      </c>
      <c r="I195" s="14"/>
      <c r="J195" s="14"/>
    </row>
    <row collapsed="false" customFormat="false" customHeight="false" hidden="true" ht="15" outlineLevel="0" r="196">
      <c r="A196" s="14"/>
      <c r="B196" s="9" t="n">
        <v>2015</v>
      </c>
      <c r="C196" s="9" t="s">
        <v>148</v>
      </c>
      <c r="D196" s="187" t="n">
        <v>3623.99</v>
      </c>
      <c r="E196" s="9" t="s">
        <v>148</v>
      </c>
      <c r="F196" s="187" t="n">
        <v>362.4</v>
      </c>
      <c r="G196" s="9" t="s">
        <v>148</v>
      </c>
      <c r="H196" s="14"/>
      <c r="I196" s="14"/>
      <c r="J196" s="14"/>
    </row>
    <row collapsed="false" customFormat="false" customHeight="true" hidden="true" ht="60.75" outlineLevel="0" r="197">
      <c r="A197" s="9" t="s">
        <v>132</v>
      </c>
      <c r="B197" s="9" t="n">
        <v>2015</v>
      </c>
      <c r="C197" s="9" t="s">
        <v>148</v>
      </c>
      <c r="D197" s="187" t="n">
        <v>1156.4</v>
      </c>
      <c r="E197" s="9" t="s">
        <v>148</v>
      </c>
      <c r="F197" s="187" t="n">
        <v>115.64</v>
      </c>
      <c r="G197" s="9" t="s">
        <v>148</v>
      </c>
      <c r="H197" s="14" t="s">
        <v>149</v>
      </c>
      <c r="I197" s="14"/>
      <c r="J197" s="14"/>
    </row>
    <row collapsed="false" customFormat="false" customHeight="false" hidden="true" ht="15.75" outlineLevel="0" r="198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</row>
    <row collapsed="false" customFormat="false" customHeight="false" hidden="true" ht="15.75" outlineLevel="0" r="199">
      <c r="A199" s="178"/>
    </row>
    <row collapsed="false" customFormat="false" customHeight="false" hidden="true" ht="15.75" outlineLevel="0" r="200">
      <c r="A200" s="1"/>
    </row>
    <row collapsed="false" customFormat="false" customHeight="false" hidden="true" ht="15.75" outlineLevel="0" r="201">
      <c r="A201" s="26" t="s">
        <v>150</v>
      </c>
      <c r="B201" s="26"/>
      <c r="C201" s="26"/>
      <c r="D201" s="26"/>
      <c r="E201" s="26"/>
      <c r="F201" s="26"/>
    </row>
    <row collapsed="false" customFormat="false" customHeight="false" hidden="true" ht="15.75" outlineLevel="0" r="202">
      <c r="A202" s="178"/>
    </row>
    <row collapsed="false" customFormat="false" customHeight="false" hidden="true" ht="15.75" outlineLevel="0" r="203">
      <c r="A203" s="26" t="s">
        <v>151</v>
      </c>
      <c r="B203" s="26"/>
      <c r="C203" s="26"/>
      <c r="D203" s="26"/>
      <c r="E203" s="26"/>
      <c r="F203" s="26"/>
    </row>
    <row collapsed="false" customFormat="false" customHeight="false" hidden="true" ht="15.75" outlineLevel="0" r="204">
      <c r="A204" s="26" t="s">
        <v>152</v>
      </c>
      <c r="B204" s="26"/>
      <c r="C204" s="26"/>
      <c r="D204" s="26"/>
      <c r="E204" s="26"/>
      <c r="F204" s="26"/>
    </row>
    <row collapsed="false" customFormat="false" customHeight="false" hidden="true" ht="15.75" outlineLevel="0" r="205">
      <c r="A205" s="26" t="s">
        <v>153</v>
      </c>
      <c r="B205" s="26"/>
      <c r="C205" s="26"/>
      <c r="D205" s="26"/>
      <c r="E205" s="26"/>
      <c r="F205" s="26"/>
    </row>
    <row collapsed="false" customFormat="false" customHeight="false" hidden="true" ht="15.75" outlineLevel="0" r="206">
      <c r="A206" s="4"/>
    </row>
    <row collapsed="false" customFormat="false" customHeight="true" hidden="true" ht="18" outlineLevel="0" r="207">
      <c r="A207" s="5" t="s">
        <v>154</v>
      </c>
      <c r="B207" s="6" t="s">
        <v>155</v>
      </c>
      <c r="C207" s="6" t="s">
        <v>156</v>
      </c>
      <c r="D207" s="6" t="s">
        <v>157</v>
      </c>
      <c r="E207" s="6"/>
      <c r="F207" s="6"/>
      <c r="G207" s="6"/>
    </row>
    <row collapsed="false" customFormat="false" customHeight="false" hidden="true" ht="30" outlineLevel="0" r="208">
      <c r="A208" s="188" t="s">
        <v>9</v>
      </c>
      <c r="B208" s="6"/>
      <c r="C208" s="6"/>
      <c r="D208" s="188" t="s">
        <v>158</v>
      </c>
      <c r="E208" s="188" t="s">
        <v>159</v>
      </c>
      <c r="F208" s="188" t="s">
        <v>77</v>
      </c>
      <c r="G208" s="189"/>
    </row>
    <row collapsed="false" customFormat="false" customHeight="false" hidden="true" ht="45" outlineLevel="0" r="209">
      <c r="A209" s="125"/>
      <c r="B209" s="6"/>
      <c r="C209" s="6"/>
      <c r="D209" s="188" t="s">
        <v>160</v>
      </c>
      <c r="E209" s="188" t="s">
        <v>94</v>
      </c>
      <c r="F209" s="188" t="s">
        <v>161</v>
      </c>
      <c r="G209" s="189" t="s">
        <v>162</v>
      </c>
    </row>
    <row collapsed="false" customFormat="false" customHeight="false" hidden="true" ht="15" outlineLevel="0" r="210">
      <c r="A210" s="126"/>
      <c r="B210" s="6"/>
      <c r="C210" s="6"/>
      <c r="D210" s="126"/>
      <c r="E210" s="126"/>
      <c r="F210" s="126"/>
      <c r="G210" s="186" t="s">
        <v>163</v>
      </c>
    </row>
    <row collapsed="false" customFormat="false" customHeight="true" hidden="true" ht="42.75" outlineLevel="0" r="211">
      <c r="A211" s="190" t="s">
        <v>62</v>
      </c>
      <c r="B211" s="190"/>
      <c r="C211" s="190"/>
      <c r="D211" s="190"/>
      <c r="E211" s="190"/>
      <c r="F211" s="190"/>
      <c r="G211" s="190"/>
    </row>
    <row collapsed="false" customFormat="false" customHeight="true" hidden="true" ht="30" outlineLevel="0" r="212">
      <c r="A212" s="191" t="s">
        <v>164</v>
      </c>
      <c r="B212" s="191"/>
      <c r="C212" s="191"/>
      <c r="D212" s="191"/>
      <c r="E212" s="191"/>
      <c r="F212" s="191"/>
      <c r="G212" s="191"/>
    </row>
    <row collapsed="false" customFormat="false" customHeight="true" hidden="true" ht="30" outlineLevel="0" r="213">
      <c r="A213" s="191" t="s">
        <v>165</v>
      </c>
      <c r="B213" s="191"/>
      <c r="C213" s="191"/>
      <c r="D213" s="191"/>
      <c r="E213" s="191"/>
      <c r="F213" s="191"/>
      <c r="G213" s="191"/>
    </row>
    <row collapsed="false" customFormat="false" customHeight="false" hidden="true" ht="60" outlineLevel="0" r="214">
      <c r="A214" s="7" t="n">
        <v>1</v>
      </c>
      <c r="B214" s="20" t="s">
        <v>166</v>
      </c>
      <c r="C214" s="20" t="s">
        <v>167</v>
      </c>
      <c r="D214" s="20" t="n">
        <v>73.5</v>
      </c>
      <c r="E214" s="20" t="n">
        <v>73.6</v>
      </c>
      <c r="F214" s="20" t="n">
        <v>73.7</v>
      </c>
      <c r="G214" s="19" t="n">
        <v>73.8</v>
      </c>
    </row>
    <row collapsed="false" customFormat="false" customHeight="false" hidden="true" ht="105" outlineLevel="0" r="215">
      <c r="A215" s="7" t="n">
        <v>2</v>
      </c>
      <c r="B215" s="20" t="s">
        <v>168</v>
      </c>
      <c r="C215" s="20" t="s">
        <v>169</v>
      </c>
      <c r="D215" s="20" t="n">
        <v>1.7</v>
      </c>
      <c r="E215" s="20" t="n">
        <v>1.7</v>
      </c>
      <c r="F215" s="20" t="n">
        <v>1.7</v>
      </c>
      <c r="G215" s="19" t="n">
        <v>1.7</v>
      </c>
    </row>
    <row collapsed="false" customFormat="false" customHeight="false" hidden="true" ht="165" outlineLevel="0" r="216">
      <c r="A216" s="7" t="n">
        <v>3</v>
      </c>
      <c r="B216" s="20" t="s">
        <v>170</v>
      </c>
      <c r="C216" s="20" t="s">
        <v>169</v>
      </c>
      <c r="D216" s="20" t="n">
        <v>10</v>
      </c>
      <c r="E216" s="20" t="n">
        <v>10</v>
      </c>
      <c r="F216" s="20" t="n">
        <v>10</v>
      </c>
      <c r="G216" s="19" t="n">
        <v>10</v>
      </c>
    </row>
    <row collapsed="false" customFormat="false" customHeight="false" hidden="true" ht="60" outlineLevel="0" r="217">
      <c r="A217" s="7" t="n">
        <v>4</v>
      </c>
      <c r="B217" s="20" t="s">
        <v>171</v>
      </c>
      <c r="C217" s="20" t="s">
        <v>167</v>
      </c>
      <c r="D217" s="20" t="n">
        <v>91</v>
      </c>
      <c r="E217" s="20" t="n">
        <v>91.1</v>
      </c>
      <c r="F217" s="20" t="n">
        <v>91.2</v>
      </c>
      <c r="G217" s="19" t="n">
        <v>91.3</v>
      </c>
    </row>
    <row collapsed="false" customFormat="false" customHeight="false" hidden="true" ht="105" outlineLevel="0" r="218">
      <c r="A218" s="7" t="n">
        <v>5</v>
      </c>
      <c r="B218" s="20" t="s">
        <v>172</v>
      </c>
      <c r="C218" s="20" t="s">
        <v>173</v>
      </c>
      <c r="D218" s="20" t="n">
        <v>13.4</v>
      </c>
      <c r="E218" s="20" t="n">
        <v>14.7</v>
      </c>
      <c r="F218" s="20" t="n">
        <v>15.7</v>
      </c>
      <c r="G218" s="19" t="n">
        <v>17.1</v>
      </c>
    </row>
    <row collapsed="false" customFormat="false" customHeight="false" hidden="true" ht="135" outlineLevel="0" r="219">
      <c r="A219" s="7" t="n">
        <v>6</v>
      </c>
      <c r="B219" s="20" t="s">
        <v>174</v>
      </c>
      <c r="C219" s="20" t="s">
        <v>169</v>
      </c>
      <c r="D219" s="20" t="n">
        <v>100</v>
      </c>
      <c r="E219" s="20" t="n">
        <v>100</v>
      </c>
      <c r="F219" s="20" t="n">
        <v>100</v>
      </c>
      <c r="G219" s="19" t="n">
        <v>100</v>
      </c>
    </row>
    <row collapsed="false" customFormat="false" customHeight="false" hidden="true" ht="135" outlineLevel="0" r="220">
      <c r="A220" s="7" t="n">
        <v>7</v>
      </c>
      <c r="B220" s="20" t="s">
        <v>175</v>
      </c>
      <c r="C220" s="20" t="s">
        <v>169</v>
      </c>
      <c r="D220" s="20" t="n">
        <v>100</v>
      </c>
      <c r="E220" s="20" t="n">
        <v>100</v>
      </c>
      <c r="F220" s="20" t="n">
        <v>100</v>
      </c>
      <c r="G220" s="19" t="n">
        <v>100</v>
      </c>
    </row>
    <row collapsed="false" customFormat="false" customHeight="false" hidden="true" ht="75" outlineLevel="0" r="221">
      <c r="A221" s="7" t="n">
        <v>8</v>
      </c>
      <c r="B221" s="20" t="s">
        <v>176</v>
      </c>
      <c r="C221" s="20" t="s">
        <v>177</v>
      </c>
      <c r="D221" s="20" t="n">
        <v>17</v>
      </c>
      <c r="E221" s="20" t="n">
        <v>18</v>
      </c>
      <c r="F221" s="20" t="n">
        <v>18</v>
      </c>
      <c r="G221" s="19" t="n">
        <v>19</v>
      </c>
    </row>
    <row collapsed="false" customFormat="false" customHeight="false" hidden="true" ht="105" outlineLevel="0" r="222">
      <c r="A222" s="7" t="n">
        <v>9</v>
      </c>
      <c r="B222" s="20" t="s">
        <v>178</v>
      </c>
      <c r="C222" s="20" t="s">
        <v>177</v>
      </c>
      <c r="D222" s="20" t="n">
        <v>1</v>
      </c>
      <c r="E222" s="20" t="n">
        <v>2</v>
      </c>
      <c r="F222" s="20" t="n">
        <v>3</v>
      </c>
      <c r="G222" s="19" t="n">
        <v>1</v>
      </c>
    </row>
    <row collapsed="false" customFormat="false" customHeight="false" hidden="true" ht="135" outlineLevel="0" r="223">
      <c r="A223" s="7" t="n">
        <v>10</v>
      </c>
      <c r="B223" s="20" t="s">
        <v>179</v>
      </c>
      <c r="C223" s="20" t="s">
        <v>169</v>
      </c>
      <c r="D223" s="20" t="n">
        <v>55.7</v>
      </c>
      <c r="E223" s="20" t="n">
        <v>74</v>
      </c>
      <c r="F223" s="20" t="n">
        <v>84</v>
      </c>
      <c r="G223" s="19" t="n">
        <v>90</v>
      </c>
    </row>
    <row collapsed="false" customFormat="false" customHeight="false" hidden="true" ht="45" outlineLevel="0" r="224">
      <c r="A224" s="7" t="n">
        <v>11</v>
      </c>
      <c r="B224" s="20" t="s">
        <v>180</v>
      </c>
      <c r="C224" s="20" t="s">
        <v>169</v>
      </c>
      <c r="D224" s="20" t="n">
        <v>29.6</v>
      </c>
      <c r="E224" s="20" t="n">
        <v>20</v>
      </c>
      <c r="F224" s="20" t="n">
        <v>25</v>
      </c>
      <c r="G224" s="19" t="n">
        <v>20</v>
      </c>
    </row>
    <row collapsed="false" customFormat="false" customHeight="true" hidden="true" ht="30" outlineLevel="0" r="225">
      <c r="A225" s="191" t="s">
        <v>181</v>
      </c>
      <c r="B225" s="191"/>
      <c r="C225" s="191"/>
      <c r="D225" s="191"/>
      <c r="E225" s="191"/>
      <c r="F225" s="191"/>
      <c r="G225" s="191"/>
    </row>
    <row collapsed="false" customFormat="false" customHeight="false" hidden="true" ht="75" outlineLevel="0" r="226">
      <c r="A226" s="7" t="n">
        <v>12</v>
      </c>
      <c r="B226" s="20" t="s">
        <v>182</v>
      </c>
      <c r="C226" s="20" t="s">
        <v>183</v>
      </c>
      <c r="D226" s="20" t="n">
        <v>165</v>
      </c>
      <c r="E226" s="20" t="n">
        <v>190.64</v>
      </c>
      <c r="F226" s="20" t="n">
        <v>202</v>
      </c>
      <c r="G226" s="19" t="n">
        <v>214</v>
      </c>
    </row>
    <row collapsed="false" customFormat="false" customHeight="true" hidden="true" ht="30" outlineLevel="0" r="227">
      <c r="A227" s="191" t="s">
        <v>184</v>
      </c>
      <c r="B227" s="191"/>
      <c r="C227" s="191"/>
      <c r="D227" s="191"/>
      <c r="E227" s="191"/>
      <c r="F227" s="191"/>
      <c r="G227" s="191"/>
    </row>
    <row collapsed="false" customFormat="false" customHeight="true" hidden="true" ht="45" outlineLevel="0" r="228">
      <c r="A228" s="191" t="s">
        <v>185</v>
      </c>
      <c r="B228" s="191"/>
      <c r="C228" s="191"/>
      <c r="D228" s="191"/>
      <c r="E228" s="191"/>
      <c r="F228" s="191"/>
      <c r="G228" s="191"/>
    </row>
    <row collapsed="false" customFormat="false" customHeight="false" hidden="true" ht="150" outlineLevel="0" r="229">
      <c r="A229" s="7" t="n">
        <v>13</v>
      </c>
      <c r="B229" s="9" t="s">
        <v>186</v>
      </c>
      <c r="C229" s="9" t="s">
        <v>169</v>
      </c>
      <c r="D229" s="9" t="n">
        <v>12.4</v>
      </c>
      <c r="E229" s="9" t="n">
        <v>13</v>
      </c>
      <c r="F229" s="9" t="n">
        <v>13</v>
      </c>
      <c r="G229" s="19" t="n">
        <v>14</v>
      </c>
    </row>
    <row collapsed="false" customFormat="false" customHeight="false" hidden="true" ht="75" outlineLevel="0" r="230">
      <c r="A230" s="7" t="n">
        <v>14</v>
      </c>
      <c r="B230" s="9" t="s">
        <v>187</v>
      </c>
      <c r="C230" s="9" t="s">
        <v>188</v>
      </c>
      <c r="D230" s="9" t="n">
        <v>800</v>
      </c>
      <c r="E230" s="9" t="n">
        <v>950</v>
      </c>
      <c r="F230" s="9" t="n">
        <v>1050</v>
      </c>
      <c r="G230" s="8" t="n">
        <v>1200</v>
      </c>
    </row>
    <row collapsed="false" customFormat="false" customHeight="true" hidden="true" ht="45" outlineLevel="0" r="231">
      <c r="A231" s="191" t="s">
        <v>189</v>
      </c>
      <c r="B231" s="191"/>
      <c r="C231" s="191"/>
      <c r="D231" s="191"/>
      <c r="E231" s="191"/>
      <c r="F231" s="191"/>
      <c r="G231" s="191"/>
    </row>
    <row collapsed="false" customFormat="false" customHeight="false" hidden="true" ht="105" outlineLevel="0" r="232">
      <c r="A232" s="154" t="n">
        <v>15</v>
      </c>
      <c r="B232" s="155" t="s">
        <v>190</v>
      </c>
      <c r="C232" s="14" t="s">
        <v>188</v>
      </c>
      <c r="D232" s="192" t="s">
        <v>191</v>
      </c>
      <c r="E232" s="193" t="s">
        <v>191</v>
      </c>
      <c r="F232" s="193" t="s">
        <v>191</v>
      </c>
      <c r="G232" s="18" t="s">
        <v>191</v>
      </c>
    </row>
    <row collapsed="false" customFormat="false" customHeight="true" hidden="true" ht="30" outlineLevel="0" r="233">
      <c r="A233" s="191" t="s">
        <v>192</v>
      </c>
      <c r="B233" s="191"/>
      <c r="C233" s="191"/>
      <c r="D233" s="191"/>
      <c r="E233" s="191"/>
      <c r="F233" s="191"/>
      <c r="G233" s="191"/>
    </row>
    <row collapsed="false" customFormat="false" customHeight="true" hidden="true" ht="30" outlineLevel="0" r="234">
      <c r="A234" s="191" t="s">
        <v>193</v>
      </c>
      <c r="B234" s="191"/>
      <c r="C234" s="191"/>
      <c r="D234" s="191"/>
      <c r="E234" s="191"/>
      <c r="F234" s="191"/>
      <c r="G234" s="191"/>
    </row>
    <row collapsed="false" customFormat="false" customHeight="false" hidden="true" ht="60" outlineLevel="0" r="235">
      <c r="A235" s="20" t="n">
        <v>16</v>
      </c>
      <c r="B235" s="20" t="s">
        <v>194</v>
      </c>
      <c r="C235" s="20" t="s">
        <v>188</v>
      </c>
      <c r="D235" s="20" t="n">
        <v>3890</v>
      </c>
      <c r="E235" s="20" t="n">
        <v>3940</v>
      </c>
      <c r="F235" s="20" t="n">
        <v>4000</v>
      </c>
      <c r="G235" s="19" t="n">
        <v>4050</v>
      </c>
    </row>
    <row collapsed="false" customFormat="false" customHeight="false" hidden="true" ht="90" outlineLevel="0" r="236">
      <c r="A236" s="20" t="n">
        <v>17</v>
      </c>
      <c r="B236" s="20" t="s">
        <v>195</v>
      </c>
      <c r="C236" s="20" t="s">
        <v>169</v>
      </c>
      <c r="D236" s="20" t="n">
        <v>7.7</v>
      </c>
      <c r="E236" s="20" t="n">
        <v>7.7</v>
      </c>
      <c r="F236" s="20" t="n">
        <v>7.7</v>
      </c>
      <c r="G236" s="19" t="n">
        <v>7.7</v>
      </c>
    </row>
    <row collapsed="false" customFormat="false" customHeight="false" hidden="true" ht="15.75" outlineLevel="0" r="237">
      <c r="A237" s="25"/>
    </row>
    <row collapsed="false" customFormat="false" customHeight="false" hidden="true" ht="47.25" outlineLevel="0" r="238">
      <c r="A238" s="4" t="s">
        <v>44</v>
      </c>
    </row>
    <row collapsed="false" customFormat="false" customHeight="false" hidden="true" ht="15.75" outlineLevel="0" r="239">
      <c r="A239" s="194" t="s">
        <v>196</v>
      </c>
      <c r="B239" s="194"/>
      <c r="C239" s="194"/>
      <c r="D239" s="194"/>
      <c r="E239" s="194"/>
      <c r="F239" s="194"/>
      <c r="G239" s="194"/>
    </row>
    <row collapsed="false" customFormat="false" customHeight="false" hidden="true" ht="15.75" outlineLevel="0" r="240">
      <c r="A240" s="194" t="s">
        <v>197</v>
      </c>
      <c r="B240" s="194"/>
      <c r="C240" s="194"/>
      <c r="D240" s="194"/>
      <c r="E240" s="194"/>
      <c r="F240" s="194"/>
      <c r="G240" s="194"/>
    </row>
    <row collapsed="false" customFormat="false" customHeight="false" hidden="true" ht="15.75" outlineLevel="0" r="241">
      <c r="A241" s="26" t="s">
        <v>198</v>
      </c>
      <c r="B241" s="26"/>
      <c r="C241" s="26"/>
      <c r="D241" s="26"/>
      <c r="E241" s="26"/>
      <c r="F241" s="26"/>
      <c r="G241" s="26"/>
      <c r="H241" s="26"/>
      <c r="I241" s="26"/>
    </row>
    <row collapsed="false" customFormat="false" customHeight="false" hidden="true" ht="15.75" outlineLevel="0" r="242">
      <c r="A242" s="26" t="s">
        <v>47</v>
      </c>
      <c r="B242" s="26"/>
      <c r="C242" s="26"/>
      <c r="D242" s="26"/>
      <c r="E242" s="26"/>
      <c r="F242" s="26"/>
      <c r="G242" s="26"/>
      <c r="H242" s="26"/>
    </row>
    <row collapsed="false" customFormat="false" customHeight="false" hidden="true" ht="15.75" outlineLevel="0" r="243">
      <c r="A243" s="26" t="s">
        <v>199</v>
      </c>
      <c r="B243" s="26"/>
      <c r="C243" s="26"/>
      <c r="D243" s="26"/>
      <c r="E243" s="26"/>
      <c r="F243" s="26"/>
      <c r="G243" s="26"/>
      <c r="H243" s="26"/>
    </row>
    <row collapsed="false" customFormat="false" customHeight="false" hidden="true" ht="15.75" outlineLevel="0" r="244">
      <c r="A244" s="26" t="s">
        <v>72</v>
      </c>
      <c r="B244" s="26"/>
      <c r="C244" s="26"/>
      <c r="D244" s="26"/>
      <c r="E244" s="26"/>
      <c r="F244" s="26"/>
      <c r="G244" s="26"/>
    </row>
    <row collapsed="false" customFormat="false" customHeight="false" hidden="true" ht="15.75" outlineLevel="0" r="245">
      <c r="A245" s="195"/>
    </row>
    <row collapsed="false" customFormat="false" customHeight="true" hidden="true" ht="164.25" outlineLevel="0" r="246">
      <c r="A246" s="6" t="s">
        <v>154</v>
      </c>
      <c r="B246" s="6" t="s">
        <v>200</v>
      </c>
      <c r="C246" s="6" t="s">
        <v>50</v>
      </c>
      <c r="D246" s="6" t="s">
        <v>201</v>
      </c>
      <c r="E246" s="6" t="s">
        <v>52</v>
      </c>
      <c r="F246" s="6" t="s">
        <v>202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collapsed="false" customFormat="false" customHeight="true" hidden="true" ht="45.75" outlineLevel="0" r="247">
      <c r="A247" s="6"/>
      <c r="B247" s="6"/>
      <c r="C247" s="6"/>
      <c r="D247" s="6"/>
      <c r="E247" s="6"/>
      <c r="F247" s="6" t="s">
        <v>56</v>
      </c>
      <c r="G247" s="6"/>
      <c r="H247" s="6"/>
      <c r="I247" s="196" t="s">
        <v>203</v>
      </c>
      <c r="J247" s="6" t="s">
        <v>58</v>
      </c>
      <c r="K247" s="6"/>
      <c r="L247" s="6" t="s">
        <v>204</v>
      </c>
      <c r="M247" s="6"/>
      <c r="N247" s="6"/>
      <c r="O247" s="6"/>
      <c r="P247" s="6"/>
      <c r="Q247" s="6"/>
      <c r="R247" s="197" t="s">
        <v>205</v>
      </c>
    </row>
    <row collapsed="false" customFormat="false" customHeight="false" hidden="true" ht="15" outlineLevel="0" r="248">
      <c r="A248" s="182" t="n">
        <v>1</v>
      </c>
      <c r="B248" s="182" t="n">
        <v>2</v>
      </c>
      <c r="C248" s="182" t="n">
        <v>3</v>
      </c>
      <c r="D248" s="182" t="n">
        <v>4</v>
      </c>
      <c r="E248" s="182" t="n">
        <v>5</v>
      </c>
      <c r="F248" s="12" t="n">
        <v>6</v>
      </c>
      <c r="G248" s="12"/>
      <c r="H248" s="12"/>
      <c r="I248" s="182" t="n">
        <v>7</v>
      </c>
      <c r="J248" s="12" t="n">
        <v>8</v>
      </c>
      <c r="K248" s="12"/>
      <c r="L248" s="12" t="n">
        <v>9</v>
      </c>
      <c r="M248" s="12"/>
      <c r="N248" s="12"/>
      <c r="O248" s="12"/>
      <c r="P248" s="12"/>
      <c r="Q248" s="12"/>
      <c r="R248" s="197" t="n">
        <v>10</v>
      </c>
    </row>
    <row collapsed="false" customFormat="false" customHeight="true" hidden="true" ht="74.25" outlineLevel="0" r="249">
      <c r="A249" s="14" t="n">
        <v>1</v>
      </c>
      <c r="B249" s="14" t="s">
        <v>72</v>
      </c>
      <c r="C249" s="18" t="s">
        <v>73</v>
      </c>
      <c r="D249" s="18" t="s">
        <v>206</v>
      </c>
      <c r="E249" s="23" t="s">
        <v>64</v>
      </c>
      <c r="F249" s="155"/>
      <c r="G249" s="198"/>
      <c r="H249" s="199" t="n">
        <f aca="false">H250+++H251+H252+H253</f>
        <v>19248.329</v>
      </c>
      <c r="I249" s="200" t="n">
        <f aca="false">I250+I251+I252+I253</f>
        <v>0</v>
      </c>
      <c r="J249" s="162" t="n">
        <v>19418.04</v>
      </c>
      <c r="K249" s="162"/>
      <c r="L249" s="155"/>
      <c r="M249" s="198"/>
      <c r="N249" s="198"/>
      <c r="O249" s="198"/>
      <c r="P249" s="201" t="n">
        <f aca="false">P250+P251+P252+P253</f>
        <v>2055.289</v>
      </c>
      <c r="Q249" s="201"/>
      <c r="R249" s="200" t="n">
        <f aca="false">R250+R251+R252+R253</f>
        <v>0</v>
      </c>
    </row>
    <row collapsed="false" customFormat="false" customHeight="true" hidden="true" ht="16.5" outlineLevel="0" r="250">
      <c r="A250" s="14"/>
      <c r="B250" s="14"/>
      <c r="C250" s="18"/>
      <c r="D250" s="18"/>
      <c r="E250" s="23" t="s">
        <v>65</v>
      </c>
      <c r="F250" s="20" t="s">
        <v>66</v>
      </c>
      <c r="G250" s="155"/>
      <c r="H250" s="199" t="n">
        <f aca="false">I250+J250++P250+R250</f>
        <v>15487.15</v>
      </c>
      <c r="I250" s="202" t="n">
        <f aca="false">I270</f>
        <v>0</v>
      </c>
      <c r="J250" s="157" t="n">
        <f aca="false">J270</f>
        <v>14079.15</v>
      </c>
      <c r="K250" s="157"/>
      <c r="L250" s="18" t="s">
        <v>66</v>
      </c>
      <c r="M250" s="18"/>
      <c r="N250" s="18"/>
      <c r="O250" s="18"/>
      <c r="P250" s="203" t="n">
        <f aca="false">P270</f>
        <v>1408</v>
      </c>
      <c r="Q250" s="203"/>
      <c r="R250" s="202" t="n">
        <f aca="false">R270</f>
        <v>0</v>
      </c>
    </row>
    <row collapsed="false" customFormat="false" customHeight="true" hidden="true" ht="16.5" outlineLevel="0" r="251">
      <c r="A251" s="14"/>
      <c r="B251" s="14"/>
      <c r="C251" s="18"/>
      <c r="D251" s="18"/>
      <c r="E251" s="46"/>
      <c r="F251" s="20" t="s">
        <v>67</v>
      </c>
      <c r="G251" s="155"/>
      <c r="H251" s="204" t="n">
        <f aca="false">I251+J251++P251+R251</f>
        <v>0</v>
      </c>
      <c r="I251" s="202" t="n">
        <f aca="false">I271</f>
        <v>0</v>
      </c>
      <c r="J251" s="157" t="n">
        <f aca="false">J271</f>
        <v>0</v>
      </c>
      <c r="K251" s="157"/>
      <c r="L251" s="18" t="s">
        <v>67</v>
      </c>
      <c r="M251" s="18"/>
      <c r="N251" s="18"/>
      <c r="O251" s="18"/>
      <c r="P251" s="203" t="n">
        <f aca="false">P271</f>
        <v>0</v>
      </c>
      <c r="Q251" s="203"/>
      <c r="R251" s="202" t="n">
        <f aca="false">R271</f>
        <v>0</v>
      </c>
    </row>
    <row collapsed="false" customFormat="false" customHeight="true" hidden="true" ht="16.5" outlineLevel="0" r="252">
      <c r="A252" s="14"/>
      <c r="B252" s="14"/>
      <c r="C252" s="18"/>
      <c r="D252" s="18"/>
      <c r="E252" s="46"/>
      <c r="F252" s="20" t="s">
        <v>68</v>
      </c>
      <c r="G252" s="155"/>
      <c r="H252" s="199" t="n">
        <f aca="false">I252+J252++P252+R252</f>
        <v>3647.779</v>
      </c>
      <c r="I252" s="202" t="n">
        <f aca="false">I272</f>
        <v>0</v>
      </c>
      <c r="J252" s="157" t="n">
        <f aca="false">J272</f>
        <v>3113.89</v>
      </c>
      <c r="K252" s="157"/>
      <c r="L252" s="18" t="s">
        <v>68</v>
      </c>
      <c r="M252" s="18"/>
      <c r="N252" s="18"/>
      <c r="O252" s="18"/>
      <c r="P252" s="203" t="n">
        <f aca="false">P272</f>
        <v>533.889</v>
      </c>
      <c r="Q252" s="203"/>
      <c r="R252" s="202" t="n">
        <f aca="false">R272</f>
        <v>0</v>
      </c>
    </row>
    <row collapsed="false" customFormat="false" customHeight="true" hidden="true" ht="16.5" outlineLevel="0" r="253">
      <c r="A253" s="14"/>
      <c r="B253" s="14"/>
      <c r="C253" s="18"/>
      <c r="D253" s="18"/>
      <c r="E253" s="48"/>
      <c r="F253" s="20" t="s">
        <v>22</v>
      </c>
      <c r="G253" s="155"/>
      <c r="H253" s="204" t="n">
        <f aca="false">I253+J253++P253+R253</f>
        <v>113.4</v>
      </c>
      <c r="I253" s="205" t="n">
        <f aca="false">I328</f>
        <v>0</v>
      </c>
      <c r="J253" s="162" t="n">
        <f aca="false">J328</f>
        <v>0</v>
      </c>
      <c r="K253" s="162"/>
      <c r="L253" s="18" t="s">
        <v>22</v>
      </c>
      <c r="M253" s="18"/>
      <c r="N253" s="18"/>
      <c r="O253" s="18"/>
      <c r="P253" s="206" t="n">
        <f aca="false">L328</f>
        <v>113.4</v>
      </c>
      <c r="Q253" s="206"/>
      <c r="R253" s="205" t="n">
        <f aca="false">R328</f>
        <v>0</v>
      </c>
    </row>
    <row collapsed="false" customFormat="false" customHeight="true" hidden="true" ht="16.5" outlineLevel="0" r="254">
      <c r="A254" s="14"/>
      <c r="B254" s="14"/>
      <c r="C254" s="18"/>
      <c r="D254" s="18"/>
      <c r="E254" s="23" t="s">
        <v>69</v>
      </c>
      <c r="F254" s="155"/>
      <c r="G254" s="198"/>
      <c r="H254" s="199" t="n">
        <f aca="false">H255+H256+H257+H258</f>
        <v>58143.42</v>
      </c>
      <c r="I254" s="200" t="n">
        <f aca="false">I255+I256++I257+I258</f>
        <v>0</v>
      </c>
      <c r="J254" s="157" t="n">
        <f aca="false">J255+J256++J258</f>
        <v>1156.4</v>
      </c>
      <c r="K254" s="157"/>
      <c r="L254" s="154"/>
      <c r="M254" s="154"/>
      <c r="N254" s="154"/>
      <c r="O254" s="154"/>
      <c r="P254" s="207" t="n">
        <f aca="false">P255+P256+P257+P258</f>
        <v>53363.03</v>
      </c>
      <c r="Q254" s="207"/>
      <c r="R254" s="200" t="n">
        <f aca="false">R255+R256+R257+R258</f>
        <v>0</v>
      </c>
    </row>
    <row collapsed="false" customFormat="false" customHeight="true" hidden="true" ht="16.5" outlineLevel="0" r="255">
      <c r="A255" s="14"/>
      <c r="B255" s="14"/>
      <c r="C255" s="18"/>
      <c r="D255" s="18"/>
      <c r="E255" s="23" t="s">
        <v>65</v>
      </c>
      <c r="F255" s="20" t="s">
        <v>66</v>
      </c>
      <c r="G255" s="155"/>
      <c r="H255" s="204" t="n">
        <f aca="false">I255+J255+P255+R255</f>
        <v>18791</v>
      </c>
      <c r="I255" s="202" t="n">
        <f aca="false">I274</f>
        <v>0</v>
      </c>
      <c r="J255" s="162" t="n">
        <f aca="false">J274</f>
        <v>0</v>
      </c>
      <c r="K255" s="162"/>
      <c r="L255" s="18" t="s">
        <v>66</v>
      </c>
      <c r="M255" s="18"/>
      <c r="N255" s="18"/>
      <c r="O255" s="18"/>
      <c r="P255" s="206" t="n">
        <f aca="false">P274</f>
        <v>18791</v>
      </c>
      <c r="Q255" s="206"/>
      <c r="R255" s="202" t="n">
        <f aca="false">R274</f>
        <v>0</v>
      </c>
    </row>
    <row collapsed="false" customFormat="false" customHeight="true" hidden="true" ht="16.5" outlineLevel="0" r="256">
      <c r="A256" s="14"/>
      <c r="B256" s="14"/>
      <c r="C256" s="18"/>
      <c r="D256" s="18"/>
      <c r="E256" s="46"/>
      <c r="F256" s="20" t="s">
        <v>67</v>
      </c>
      <c r="G256" s="155"/>
      <c r="H256" s="199" t="n">
        <f aca="false">I256+J256+P256+R256</f>
        <v>17977.54</v>
      </c>
      <c r="I256" s="202" t="n">
        <f aca="false">I275</f>
        <v>0</v>
      </c>
      <c r="J256" s="157" t="n">
        <f aca="false">J275</f>
        <v>1156.4</v>
      </c>
      <c r="K256" s="157"/>
      <c r="L256" s="18" t="s">
        <v>67</v>
      </c>
      <c r="M256" s="18"/>
      <c r="N256" s="18"/>
      <c r="O256" s="18"/>
      <c r="P256" s="206" t="n">
        <f aca="false">P275</f>
        <v>16821.14</v>
      </c>
      <c r="Q256" s="206"/>
      <c r="R256" s="202" t="n">
        <f aca="false">R275</f>
        <v>0</v>
      </c>
    </row>
    <row collapsed="false" customFormat="false" customHeight="true" hidden="true" ht="16.5" outlineLevel="0" r="257">
      <c r="A257" s="14"/>
      <c r="B257" s="14"/>
      <c r="C257" s="18"/>
      <c r="D257" s="18"/>
      <c r="E257" s="46"/>
      <c r="F257" s="20" t="s">
        <v>68</v>
      </c>
      <c r="G257" s="155"/>
      <c r="H257" s="204" t="n">
        <f aca="false">I257+J257+P257+R257</f>
        <v>20278.39</v>
      </c>
      <c r="I257" s="202" t="n">
        <f aca="false">I276</f>
        <v>0</v>
      </c>
      <c r="J257" s="157" t="n">
        <f aca="false">J276</f>
        <v>3623.99</v>
      </c>
      <c r="K257" s="157"/>
      <c r="L257" s="18" t="s">
        <v>68</v>
      </c>
      <c r="M257" s="18"/>
      <c r="N257" s="18"/>
      <c r="O257" s="18"/>
      <c r="P257" s="206" t="n">
        <f aca="false">P276</f>
        <v>16654.4</v>
      </c>
      <c r="Q257" s="206"/>
      <c r="R257" s="202" t="n">
        <f aca="false">R276</f>
        <v>0</v>
      </c>
    </row>
    <row collapsed="false" customFormat="false" customHeight="true" hidden="true" ht="16.5" outlineLevel="0" r="258">
      <c r="A258" s="14"/>
      <c r="B258" s="14"/>
      <c r="C258" s="18"/>
      <c r="D258" s="18"/>
      <c r="E258" s="48"/>
      <c r="F258" s="20" t="s">
        <v>22</v>
      </c>
      <c r="G258" s="155"/>
      <c r="H258" s="204" t="n">
        <f aca="false">I258+J258+P258+R258</f>
        <v>1096.49</v>
      </c>
      <c r="I258" s="205" t="n">
        <f aca="false">I330</f>
        <v>0</v>
      </c>
      <c r="J258" s="162" t="n">
        <f aca="false">J330</f>
        <v>0</v>
      </c>
      <c r="K258" s="162"/>
      <c r="L258" s="18" t="s">
        <v>22</v>
      </c>
      <c r="M258" s="18"/>
      <c r="N258" s="18"/>
      <c r="O258" s="18"/>
      <c r="P258" s="206" t="n">
        <f aca="false">L330</f>
        <v>1096.49</v>
      </c>
      <c r="Q258" s="206"/>
      <c r="R258" s="205" t="n">
        <f aca="false">R330</f>
        <v>0</v>
      </c>
    </row>
    <row collapsed="false" customFormat="false" customHeight="true" hidden="true" ht="15.75" outlineLevel="0" r="259">
      <c r="A259" s="14"/>
      <c r="B259" s="14"/>
      <c r="C259" s="18"/>
      <c r="D259" s="18"/>
      <c r="E259" s="23" t="s">
        <v>70</v>
      </c>
      <c r="F259" s="154"/>
      <c r="G259" s="154"/>
      <c r="H259" s="204" t="n">
        <f aca="false">H260+H261+H262+H263</f>
        <v>54855</v>
      </c>
      <c r="I259" s="200" t="n">
        <f aca="false">I260+I261+I262+I263</f>
        <v>0</v>
      </c>
      <c r="J259" s="208"/>
      <c r="K259" s="209" t="n">
        <f aca="false">K260+K261+K262+K263</f>
        <v>0</v>
      </c>
      <c r="L259" s="154"/>
      <c r="M259" s="154"/>
      <c r="N259" s="154"/>
      <c r="O259" s="154"/>
      <c r="P259" s="207" t="n">
        <f aca="false">P260+P261+P262+P263</f>
        <v>54855</v>
      </c>
      <c r="Q259" s="207"/>
      <c r="R259" s="200" t="n">
        <f aca="false">R260+R261+R262+R263</f>
        <v>0</v>
      </c>
    </row>
    <row collapsed="false" customFormat="false" customHeight="true" hidden="true" ht="15.75" outlineLevel="0" r="260">
      <c r="A260" s="14"/>
      <c r="B260" s="14"/>
      <c r="C260" s="18"/>
      <c r="D260" s="18"/>
      <c r="E260" s="23" t="s">
        <v>65</v>
      </c>
      <c r="F260" s="20" t="s">
        <v>66</v>
      </c>
      <c r="G260" s="155"/>
      <c r="H260" s="204" t="n">
        <f aca="false">I260+K260+P260+++R260</f>
        <v>18488</v>
      </c>
      <c r="I260" s="202" t="n">
        <f aca="false">I278</f>
        <v>0</v>
      </c>
      <c r="J260" s="210"/>
      <c r="K260" s="211" t="n">
        <f aca="false">K278</f>
        <v>0</v>
      </c>
      <c r="L260" s="18" t="s">
        <v>66</v>
      </c>
      <c r="M260" s="18"/>
      <c r="N260" s="18"/>
      <c r="O260" s="18"/>
      <c r="P260" s="206" t="n">
        <f aca="false">P278</f>
        <v>18488</v>
      </c>
      <c r="Q260" s="206"/>
      <c r="R260" s="202" t="n">
        <f aca="false">R278</f>
        <v>0</v>
      </c>
    </row>
    <row collapsed="false" customFormat="false" customHeight="true" hidden="true" ht="15.75" outlineLevel="0" r="261">
      <c r="A261" s="14"/>
      <c r="B261" s="14"/>
      <c r="C261" s="18"/>
      <c r="D261" s="18"/>
      <c r="E261" s="46"/>
      <c r="F261" s="20" t="s">
        <v>67</v>
      </c>
      <c r="G261" s="155"/>
      <c r="H261" s="204" t="n">
        <f aca="false">I261+K261+P261+++R261</f>
        <v>17648</v>
      </c>
      <c r="I261" s="202" t="n">
        <f aca="false">I279</f>
        <v>0</v>
      </c>
      <c r="J261" s="210"/>
      <c r="K261" s="211" t="n">
        <f aca="false">K279</f>
        <v>0</v>
      </c>
      <c r="L261" s="18" t="s">
        <v>67</v>
      </c>
      <c r="M261" s="18"/>
      <c r="N261" s="18"/>
      <c r="O261" s="18"/>
      <c r="P261" s="206" t="n">
        <f aca="false">P279</f>
        <v>17648</v>
      </c>
      <c r="Q261" s="206"/>
      <c r="R261" s="202" t="n">
        <f aca="false">R279</f>
        <v>0</v>
      </c>
    </row>
    <row collapsed="false" customFormat="false" customHeight="true" hidden="true" ht="15.75" outlineLevel="0" r="262">
      <c r="A262" s="14"/>
      <c r="B262" s="14"/>
      <c r="C262" s="18"/>
      <c r="D262" s="18"/>
      <c r="E262" s="46"/>
      <c r="F262" s="20" t="s">
        <v>68</v>
      </c>
      <c r="G262" s="155"/>
      <c r="H262" s="204" t="n">
        <f aca="false">I262+K262+P262+++R262</f>
        <v>18505</v>
      </c>
      <c r="I262" s="202" t="n">
        <f aca="false">I280</f>
        <v>0</v>
      </c>
      <c r="J262" s="210"/>
      <c r="K262" s="211" t="n">
        <f aca="false">K280</f>
        <v>0</v>
      </c>
      <c r="L262" s="18" t="s">
        <v>68</v>
      </c>
      <c r="M262" s="18"/>
      <c r="N262" s="18"/>
      <c r="O262" s="18"/>
      <c r="P262" s="206" t="n">
        <f aca="false">P280</f>
        <v>18505</v>
      </c>
      <c r="Q262" s="206"/>
      <c r="R262" s="202" t="n">
        <f aca="false">R280</f>
        <v>0</v>
      </c>
    </row>
    <row collapsed="false" customFormat="false" customHeight="true" hidden="true" ht="30" outlineLevel="0" r="263">
      <c r="A263" s="14"/>
      <c r="B263" s="14"/>
      <c r="C263" s="18"/>
      <c r="D263" s="18"/>
      <c r="E263" s="48"/>
      <c r="F263" s="20" t="s">
        <v>22</v>
      </c>
      <c r="G263" s="155"/>
      <c r="H263" s="204" t="n">
        <f aca="false">I263+K263+P263+++R263</f>
        <v>214</v>
      </c>
      <c r="I263" s="205" t="n">
        <f aca="false">I332</f>
        <v>0</v>
      </c>
      <c r="J263" s="212"/>
      <c r="K263" s="213" t="n">
        <f aca="false">J332</f>
        <v>0</v>
      </c>
      <c r="L263" s="18" t="s">
        <v>22</v>
      </c>
      <c r="M263" s="18"/>
      <c r="N263" s="18"/>
      <c r="O263" s="18"/>
      <c r="P263" s="206" t="n">
        <f aca="false">L332</f>
        <v>214</v>
      </c>
      <c r="Q263" s="206"/>
      <c r="R263" s="205" t="n">
        <f aca="false">R332</f>
        <v>0</v>
      </c>
    </row>
    <row collapsed="false" customFormat="false" customHeight="true" hidden="true" ht="16.5" outlineLevel="0" r="264">
      <c r="A264" s="14"/>
      <c r="B264" s="214" t="s">
        <v>71</v>
      </c>
      <c r="C264" s="206"/>
      <c r="D264" s="206"/>
      <c r="E264" s="215"/>
      <c r="F264" s="216"/>
      <c r="G264" s="217"/>
      <c r="H264" s="218" t="n">
        <f aca="false">H265+H266+H267+H268</f>
        <v>132246.749</v>
      </c>
      <c r="I264" s="219" t="n">
        <f aca="false">I265+I266+I267+I268</f>
        <v>0</v>
      </c>
      <c r="J264" s="220" t="n">
        <f aca="false">J265+J266+J267+J268</f>
        <v>21973.43</v>
      </c>
      <c r="K264" s="220"/>
      <c r="L264" s="221"/>
      <c r="M264" s="221"/>
      <c r="N264" s="221"/>
      <c r="O264" s="221"/>
      <c r="P264" s="222" t="n">
        <f aca="false">P265+P266+P267+P268</f>
        <v>110273.319</v>
      </c>
      <c r="Q264" s="222"/>
      <c r="R264" s="219" t="n">
        <f aca="false">R265+R266+R267+R268</f>
        <v>0</v>
      </c>
    </row>
    <row collapsed="false" customFormat="false" customHeight="true" hidden="true" ht="16.5" outlineLevel="0" r="265">
      <c r="A265" s="14"/>
      <c r="B265" s="214"/>
      <c r="C265" s="206"/>
      <c r="D265" s="206"/>
      <c r="E265" s="206"/>
      <c r="F265" s="223" t="s">
        <v>66</v>
      </c>
      <c r="G265" s="216"/>
      <c r="H265" s="218" t="n">
        <f aca="false">I265++++J265+P265+R265</f>
        <v>52766.15</v>
      </c>
      <c r="I265" s="224" t="n">
        <f aca="false">I250+I255+I260</f>
        <v>0</v>
      </c>
      <c r="J265" s="220" t="n">
        <f aca="false">J250+J255+K260</f>
        <v>14079.15</v>
      </c>
      <c r="K265" s="220"/>
      <c r="L265" s="206" t="s">
        <v>66</v>
      </c>
      <c r="M265" s="206"/>
      <c r="N265" s="206"/>
      <c r="O265" s="206"/>
      <c r="P265" s="225" t="n">
        <f aca="false">P250+P255+P260</f>
        <v>38687</v>
      </c>
      <c r="Q265" s="225"/>
      <c r="R265" s="224" t="n">
        <f aca="false">R250+R255+R260</f>
        <v>0</v>
      </c>
    </row>
    <row collapsed="false" customFormat="false" customHeight="true" hidden="true" ht="16.5" outlineLevel="0" r="266">
      <c r="A266" s="14"/>
      <c r="B266" s="214"/>
      <c r="C266" s="206"/>
      <c r="D266" s="206"/>
      <c r="E266" s="206"/>
      <c r="F266" s="223" t="s">
        <v>67</v>
      </c>
      <c r="G266" s="216"/>
      <c r="H266" s="218" t="n">
        <f aca="false">I266++++J266+P266+R266</f>
        <v>35625.54</v>
      </c>
      <c r="I266" s="224" t="n">
        <f aca="false">I251+I256+I261</f>
        <v>0</v>
      </c>
      <c r="J266" s="220" t="n">
        <f aca="false">J251+J256+K261</f>
        <v>1156.4</v>
      </c>
      <c r="K266" s="220"/>
      <c r="L266" s="206" t="s">
        <v>67</v>
      </c>
      <c r="M266" s="206"/>
      <c r="N266" s="206"/>
      <c r="O266" s="206"/>
      <c r="P266" s="225" t="n">
        <f aca="false">P251+P256+P261</f>
        <v>34469.14</v>
      </c>
      <c r="Q266" s="225"/>
      <c r="R266" s="224" t="n">
        <f aca="false">R251+R256+R261</f>
        <v>0</v>
      </c>
    </row>
    <row collapsed="false" customFormat="false" customHeight="true" hidden="true" ht="16.5" outlineLevel="0" r="267">
      <c r="A267" s="14"/>
      <c r="B267" s="214"/>
      <c r="C267" s="206"/>
      <c r="D267" s="206"/>
      <c r="E267" s="206"/>
      <c r="F267" s="223" t="s">
        <v>68</v>
      </c>
      <c r="G267" s="216"/>
      <c r="H267" s="218" t="n">
        <f aca="false">I267++++J267+P267+R267</f>
        <v>42431.169</v>
      </c>
      <c r="I267" s="224" t="n">
        <f aca="false">I252+I257+I262</f>
        <v>0</v>
      </c>
      <c r="J267" s="220" t="n">
        <f aca="false">J252+J257+K262</f>
        <v>6737.88</v>
      </c>
      <c r="K267" s="220"/>
      <c r="L267" s="206" t="s">
        <v>68</v>
      </c>
      <c r="M267" s="206"/>
      <c r="N267" s="206"/>
      <c r="O267" s="206"/>
      <c r="P267" s="225" t="n">
        <f aca="false">P252+P257+P262</f>
        <v>35693.289</v>
      </c>
      <c r="Q267" s="225"/>
      <c r="R267" s="224" t="n">
        <f aca="false">R252+R257+R262</f>
        <v>0</v>
      </c>
    </row>
    <row collapsed="false" customFormat="false" customHeight="true" hidden="true" ht="16.5" outlineLevel="0" r="268">
      <c r="A268" s="14"/>
      <c r="B268" s="214"/>
      <c r="C268" s="206"/>
      <c r="D268" s="206"/>
      <c r="E268" s="215"/>
      <c r="F268" s="223" t="s">
        <v>22</v>
      </c>
      <c r="G268" s="216"/>
      <c r="H268" s="218" t="n">
        <f aca="false">I268++++J268+P268+R268</f>
        <v>1423.89</v>
      </c>
      <c r="I268" s="224" t="n">
        <f aca="false">I253+I258+I263</f>
        <v>0</v>
      </c>
      <c r="J268" s="220" t="n">
        <f aca="false">J253+J258+K263</f>
        <v>0</v>
      </c>
      <c r="K268" s="220"/>
      <c r="L268" s="206" t="s">
        <v>22</v>
      </c>
      <c r="M268" s="206"/>
      <c r="N268" s="206"/>
      <c r="O268" s="206"/>
      <c r="P268" s="225" t="n">
        <f aca="false">P253+P258+P263</f>
        <v>1423.89</v>
      </c>
      <c r="Q268" s="225"/>
      <c r="R268" s="224" t="n">
        <f aca="false">R253+R258+R263</f>
        <v>0</v>
      </c>
    </row>
    <row collapsed="false" customFormat="false" customHeight="true" hidden="true" ht="16.5" outlineLevel="0" r="269">
      <c r="A269" s="226" t="s">
        <v>15</v>
      </c>
      <c r="B269" s="14" t="s">
        <v>16</v>
      </c>
      <c r="C269" s="18" t="s">
        <v>17</v>
      </c>
      <c r="D269" s="193" t="s">
        <v>207</v>
      </c>
      <c r="E269" s="185" t="s">
        <v>64</v>
      </c>
      <c r="F269" s="227"/>
      <c r="G269" s="228"/>
      <c r="H269" s="229" t="n">
        <f aca="false">H270+H271+H272</f>
        <v>19134.929</v>
      </c>
      <c r="I269" s="230"/>
      <c r="J269" s="231" t="n">
        <f aca="false">J270+J271+J272</f>
        <v>17193.04</v>
      </c>
      <c r="K269" s="231"/>
      <c r="L269" s="232"/>
      <c r="M269" s="232"/>
      <c r="N269" s="232"/>
      <c r="O269" s="232"/>
      <c r="P269" s="233" t="n">
        <f aca="false">P270+P271+P272</f>
        <v>1941.889</v>
      </c>
      <c r="Q269" s="233"/>
      <c r="R269" s="230"/>
    </row>
    <row collapsed="false" customFormat="false" customHeight="true" hidden="true" ht="16.5" outlineLevel="0" r="270">
      <c r="A270" s="226"/>
      <c r="B270" s="14"/>
      <c r="C270" s="18"/>
      <c r="D270" s="193"/>
      <c r="E270" s="185"/>
      <c r="F270" s="234" t="s">
        <v>66</v>
      </c>
      <c r="G270" s="235"/>
      <c r="H270" s="236" t="n">
        <f aca="false">I270+J270++P270+R270</f>
        <v>15487.15</v>
      </c>
      <c r="I270" s="237"/>
      <c r="J270" s="238" t="n">
        <f aca="false">K306</f>
        <v>14079.15</v>
      </c>
      <c r="K270" s="238"/>
      <c r="L270" s="239" t="s">
        <v>66</v>
      </c>
      <c r="M270" s="239"/>
      <c r="N270" s="239"/>
      <c r="O270" s="239"/>
      <c r="P270" s="240" t="n">
        <f aca="false">N306</f>
        <v>1408</v>
      </c>
      <c r="Q270" s="240"/>
      <c r="R270" s="237"/>
    </row>
    <row collapsed="false" customFormat="false" customHeight="true" hidden="true" ht="16.5" outlineLevel="0" r="271">
      <c r="A271" s="226"/>
      <c r="B271" s="14"/>
      <c r="C271" s="18"/>
      <c r="D271" s="193"/>
      <c r="E271" s="185"/>
      <c r="F271" s="234" t="s">
        <v>67</v>
      </c>
      <c r="G271" s="235"/>
      <c r="H271" s="236" t="n">
        <f aca="false">I271+J271++P271+R271</f>
        <v>0</v>
      </c>
      <c r="I271" s="237"/>
      <c r="J271" s="241" t="n">
        <v>0</v>
      </c>
      <c r="K271" s="241"/>
      <c r="L271" s="239" t="s">
        <v>67</v>
      </c>
      <c r="M271" s="239"/>
      <c r="N271" s="239"/>
      <c r="O271" s="239"/>
      <c r="P271" s="242"/>
      <c r="Q271" s="242"/>
      <c r="R271" s="237"/>
    </row>
    <row collapsed="false" customFormat="false" customHeight="true" hidden="true" ht="16.5" outlineLevel="0" r="272">
      <c r="A272" s="226"/>
      <c r="B272" s="14"/>
      <c r="C272" s="18"/>
      <c r="D272" s="193"/>
      <c r="E272" s="185"/>
      <c r="F272" s="234" t="s">
        <v>68</v>
      </c>
      <c r="G272" s="235"/>
      <c r="H272" s="236" t="n">
        <f aca="false">I272+J272++P272+R272</f>
        <v>3647.779</v>
      </c>
      <c r="I272" s="8"/>
      <c r="J272" s="238" t="n">
        <f aca="false">K307+J293</f>
        <v>3113.89</v>
      </c>
      <c r="K272" s="238"/>
      <c r="L272" s="243" t="s">
        <v>68</v>
      </c>
      <c r="M272" s="243"/>
      <c r="N272" s="243"/>
      <c r="O272" s="243"/>
      <c r="P272" s="240" t="n">
        <f aca="false">N294+N307</f>
        <v>533.889</v>
      </c>
      <c r="Q272" s="240"/>
      <c r="R272" s="8"/>
    </row>
    <row collapsed="false" customFormat="false" customHeight="true" hidden="true" ht="27.75" outlineLevel="0" r="273">
      <c r="A273" s="226"/>
      <c r="B273" s="14"/>
      <c r="C273" s="18"/>
      <c r="D273" s="18"/>
      <c r="E273" s="23" t="s">
        <v>69</v>
      </c>
      <c r="F273" s="227"/>
      <c r="G273" s="228"/>
      <c r="H273" s="229" t="n">
        <f aca="false">H274+H275+H276</f>
        <v>57046.93</v>
      </c>
      <c r="I273" s="229" t="n">
        <f aca="false">I274+I275+I276</f>
        <v>0</v>
      </c>
      <c r="J273" s="231" t="n">
        <f aca="false">J274+J275+J276</f>
        <v>4780.39</v>
      </c>
      <c r="K273" s="231"/>
      <c r="L273" s="232"/>
      <c r="M273" s="232"/>
      <c r="N273" s="232"/>
      <c r="O273" s="232"/>
      <c r="P273" s="233" t="n">
        <f aca="false">P274+P275+P276</f>
        <v>52266.54</v>
      </c>
      <c r="Q273" s="233"/>
      <c r="R273" s="230" t="n">
        <f aca="false">R274+R275+R276</f>
        <v>0</v>
      </c>
    </row>
    <row collapsed="false" customFormat="false" customHeight="true" hidden="true" ht="16.5" outlineLevel="0" r="274">
      <c r="A274" s="226"/>
      <c r="B274" s="14"/>
      <c r="C274" s="18"/>
      <c r="D274" s="18"/>
      <c r="E274" s="23" t="s">
        <v>65</v>
      </c>
      <c r="F274" s="244" t="s">
        <v>66</v>
      </c>
      <c r="G274" s="235"/>
      <c r="H274" s="245" t="n">
        <f aca="false">I274+J274+P274+R274</f>
        <v>18791</v>
      </c>
      <c r="I274" s="246" t="n">
        <f aca="false">I285+I296+I317</f>
        <v>0</v>
      </c>
      <c r="J274" s="241" t="n">
        <f aca="false">J285+K296+K317</f>
        <v>0</v>
      </c>
      <c r="K274" s="241"/>
      <c r="L274" s="239" t="s">
        <v>66</v>
      </c>
      <c r="M274" s="239"/>
      <c r="N274" s="239"/>
      <c r="O274" s="239"/>
      <c r="P274" s="239" t="n">
        <f aca="false">N285+N296+Q317</f>
        <v>18791</v>
      </c>
      <c r="Q274" s="239"/>
      <c r="R274" s="246" t="n">
        <f aca="false">R285+R296+R317</f>
        <v>0</v>
      </c>
    </row>
    <row collapsed="false" customFormat="false" customHeight="true" hidden="true" ht="16.5" outlineLevel="0" r="275">
      <c r="A275" s="226"/>
      <c r="B275" s="14"/>
      <c r="C275" s="18"/>
      <c r="D275" s="18"/>
      <c r="E275" s="46"/>
      <c r="F275" s="244" t="s">
        <v>67</v>
      </c>
      <c r="G275" s="235"/>
      <c r="H275" s="245" t="n">
        <f aca="false">I275+J275+P275+R275</f>
        <v>17977.54</v>
      </c>
      <c r="I275" s="246" t="n">
        <f aca="false">I286+I297+I318+I309</f>
        <v>0</v>
      </c>
      <c r="J275" s="238" t="n">
        <f aca="false">J286+K297+K309+K318</f>
        <v>1156.4</v>
      </c>
      <c r="K275" s="238"/>
      <c r="L275" s="239" t="s">
        <v>67</v>
      </c>
      <c r="M275" s="239"/>
      <c r="N275" s="239"/>
      <c r="O275" s="239"/>
      <c r="P275" s="247" t="n">
        <f aca="false">N286+N297+M309+Q318</f>
        <v>16821.14</v>
      </c>
      <c r="Q275" s="247"/>
      <c r="R275" s="246" t="n">
        <f aca="false">R286+R297+R318+R309</f>
        <v>0</v>
      </c>
    </row>
    <row collapsed="false" customFormat="false" customHeight="true" hidden="true" ht="16.5" outlineLevel="0" r="276">
      <c r="A276" s="226"/>
      <c r="B276" s="14"/>
      <c r="C276" s="18"/>
      <c r="D276" s="18"/>
      <c r="E276" s="48"/>
      <c r="F276" s="244" t="s">
        <v>68</v>
      </c>
      <c r="G276" s="235"/>
      <c r="H276" s="245" t="n">
        <f aca="false">I276+J276+P276+R276</f>
        <v>20278.39</v>
      </c>
      <c r="I276" s="246" t="n">
        <f aca="false">I287+I298+I319+I310</f>
        <v>0</v>
      </c>
      <c r="J276" s="238" t="n">
        <f aca="false">J287+K298+K310+K319</f>
        <v>3623.99</v>
      </c>
      <c r="K276" s="238"/>
      <c r="L276" s="239" t="s">
        <v>68</v>
      </c>
      <c r="M276" s="239"/>
      <c r="N276" s="239"/>
      <c r="O276" s="239"/>
      <c r="P276" s="248" t="n">
        <f aca="false">N287+N298+M310+Q319</f>
        <v>16654.4</v>
      </c>
      <c r="Q276" s="248"/>
      <c r="R276" s="246" t="n">
        <f aca="false">R287+R298+R319+R310</f>
        <v>0</v>
      </c>
    </row>
    <row collapsed="false" customFormat="false" customHeight="true" hidden="true" ht="15.75" outlineLevel="0" r="277">
      <c r="A277" s="226"/>
      <c r="B277" s="14"/>
      <c r="C277" s="18"/>
      <c r="D277" s="18"/>
      <c r="E277" s="23" t="s">
        <v>70</v>
      </c>
      <c r="F277" s="227"/>
      <c r="G277" s="228"/>
      <c r="H277" s="249" t="n">
        <f aca="false">H278+H279+H280</f>
        <v>54641</v>
      </c>
      <c r="I277" s="250" t="n">
        <f aca="false">I278+I279+I280</f>
        <v>0</v>
      </c>
      <c r="J277" s="251"/>
      <c r="K277" s="252" t="n">
        <f aca="false">K278+K279+K280</f>
        <v>0</v>
      </c>
      <c r="L277" s="232"/>
      <c r="M277" s="232"/>
      <c r="N277" s="232"/>
      <c r="O277" s="232"/>
      <c r="P277" s="253" t="n">
        <f aca="false">P278+P279+P280</f>
        <v>54641</v>
      </c>
      <c r="Q277" s="253"/>
      <c r="R277" s="230" t="n">
        <f aca="false">R278+R279+R280</f>
        <v>0</v>
      </c>
    </row>
    <row collapsed="false" customFormat="false" customHeight="true" hidden="true" ht="15.75" outlineLevel="0" r="278">
      <c r="A278" s="226"/>
      <c r="B278" s="14"/>
      <c r="C278" s="18"/>
      <c r="D278" s="18"/>
      <c r="E278" s="23" t="s">
        <v>65</v>
      </c>
      <c r="F278" s="244" t="s">
        <v>66</v>
      </c>
      <c r="G278" s="235"/>
      <c r="H278" s="245" t="n">
        <f aca="false">I278+K278+P278+R278</f>
        <v>18488</v>
      </c>
      <c r="I278" s="246" t="n">
        <f aca="false">I289+I300+I321</f>
        <v>0</v>
      </c>
      <c r="J278" s="32"/>
      <c r="K278" s="254" t="n">
        <f aca="false">J289+K300+K321</f>
        <v>0</v>
      </c>
      <c r="L278" s="239" t="s">
        <v>66</v>
      </c>
      <c r="M278" s="239"/>
      <c r="N278" s="239"/>
      <c r="O278" s="239"/>
      <c r="P278" s="239" t="n">
        <f aca="false">N289+N300+Q321</f>
        <v>18488</v>
      </c>
      <c r="Q278" s="239"/>
      <c r="R278" s="246" t="n">
        <f aca="false">R289+R300+R321</f>
        <v>0</v>
      </c>
    </row>
    <row collapsed="false" customFormat="false" customHeight="true" hidden="true" ht="15.75" outlineLevel="0" r="279">
      <c r="A279" s="226"/>
      <c r="B279" s="14"/>
      <c r="C279" s="18"/>
      <c r="D279" s="18"/>
      <c r="E279" s="46"/>
      <c r="F279" s="244" t="s">
        <v>67</v>
      </c>
      <c r="G279" s="235"/>
      <c r="H279" s="245" t="n">
        <f aca="false">I279+K279+P279+R279</f>
        <v>17648</v>
      </c>
      <c r="I279" s="246" t="n">
        <f aca="false">I290+I301+I322</f>
        <v>0</v>
      </c>
      <c r="J279" s="32"/>
      <c r="K279" s="254" t="n">
        <f aca="false">J290+K301+K322</f>
        <v>0</v>
      </c>
      <c r="L279" s="239" t="s">
        <v>67</v>
      </c>
      <c r="M279" s="239"/>
      <c r="N279" s="239"/>
      <c r="O279" s="239"/>
      <c r="P279" s="239" t="n">
        <f aca="false">N290+N301+Q322</f>
        <v>17648</v>
      </c>
      <c r="Q279" s="239"/>
      <c r="R279" s="246" t="n">
        <f aca="false">R290+R301+R322</f>
        <v>0</v>
      </c>
    </row>
    <row collapsed="false" customFormat="false" customHeight="true" hidden="true" ht="15.75" outlineLevel="0" r="280">
      <c r="A280" s="226"/>
      <c r="B280" s="14"/>
      <c r="C280" s="18"/>
      <c r="D280" s="18"/>
      <c r="E280" s="48"/>
      <c r="F280" s="244" t="s">
        <v>68</v>
      </c>
      <c r="G280" s="235"/>
      <c r="H280" s="245" t="n">
        <f aca="false">I280+K280+P280+R280</f>
        <v>18505</v>
      </c>
      <c r="I280" s="246" t="n">
        <f aca="false">I291+I302+I323</f>
        <v>0</v>
      </c>
      <c r="J280" s="33"/>
      <c r="K280" s="254" t="n">
        <f aca="false">J291+K302+K323</f>
        <v>0</v>
      </c>
      <c r="L280" s="243" t="s">
        <v>68</v>
      </c>
      <c r="M280" s="243"/>
      <c r="N280" s="243"/>
      <c r="O280" s="243"/>
      <c r="P280" s="239" t="n">
        <f aca="false">N291+N302+Q323</f>
        <v>18505</v>
      </c>
      <c r="Q280" s="239"/>
      <c r="R280" s="246" t="n">
        <f aca="false">R291+R302+R323</f>
        <v>0</v>
      </c>
    </row>
    <row collapsed="false" customFormat="false" customHeight="false" hidden="true" ht="15.75" outlineLevel="0" r="281">
      <c r="A281" s="9"/>
      <c r="B281" s="255" t="s">
        <v>71</v>
      </c>
      <c r="C281" s="256"/>
      <c r="D281" s="256"/>
      <c r="E281" s="256"/>
      <c r="F281" s="257"/>
      <c r="G281" s="258"/>
      <c r="H281" s="259" t="n">
        <f aca="false">H277+H273+H269</f>
        <v>130822.859</v>
      </c>
      <c r="I281" s="260" t="n">
        <f aca="false">I269+I273+I277</f>
        <v>0</v>
      </c>
      <c r="J281" s="261" t="n">
        <f aca="false">K277+J273+J269</f>
        <v>21973.43</v>
      </c>
      <c r="K281" s="261"/>
      <c r="L281" s="262"/>
      <c r="M281" s="262"/>
      <c r="N281" s="262"/>
      <c r="O281" s="262"/>
      <c r="P281" s="263" t="n">
        <f aca="false">P277+P273+P269</f>
        <v>108849.429</v>
      </c>
      <c r="Q281" s="263"/>
      <c r="R281" s="264" t="n">
        <f aca="false">R277+R273+R269</f>
        <v>0</v>
      </c>
    </row>
    <row collapsed="false" customFormat="false" customHeight="true" hidden="true" ht="15" outlineLevel="0" r="282">
      <c r="A282" s="226" t="s">
        <v>208</v>
      </c>
      <c r="B282" s="265" t="s">
        <v>209</v>
      </c>
      <c r="C282" s="18" t="s">
        <v>17</v>
      </c>
      <c r="D282" s="18" t="s">
        <v>207</v>
      </c>
      <c r="E282" s="23" t="s">
        <v>64</v>
      </c>
      <c r="F282" s="266"/>
      <c r="G282" s="266"/>
      <c r="H282" s="266"/>
      <c r="I282" s="18"/>
      <c r="J282" s="18"/>
      <c r="K282" s="18"/>
      <c r="L282" s="267"/>
      <c r="M282" s="267"/>
      <c r="N282" s="267"/>
      <c r="O282" s="267"/>
      <c r="P282" s="267"/>
      <c r="Q282" s="267"/>
      <c r="R282" s="18"/>
    </row>
    <row collapsed="false" customFormat="false" customHeight="false" hidden="true" ht="60" outlineLevel="0" r="283">
      <c r="A283" s="226"/>
      <c r="B283" s="265" t="s">
        <v>210</v>
      </c>
      <c r="C283" s="18"/>
      <c r="D283" s="18"/>
      <c r="E283" s="20" t="s">
        <v>65</v>
      </c>
      <c r="F283" s="266"/>
      <c r="G283" s="266"/>
      <c r="H283" s="266"/>
      <c r="I283" s="18"/>
      <c r="J283" s="18"/>
      <c r="K283" s="18"/>
      <c r="L283" s="267"/>
      <c r="M283" s="267"/>
      <c r="N283" s="267"/>
      <c r="O283" s="267"/>
      <c r="P283" s="267"/>
      <c r="Q283" s="267"/>
      <c r="R283" s="18"/>
    </row>
    <row collapsed="false" customFormat="false" customHeight="false" hidden="true" ht="15" outlineLevel="0" r="284">
      <c r="A284" s="226"/>
      <c r="B284" s="125"/>
      <c r="C284" s="18"/>
      <c r="D284" s="18"/>
      <c r="E284" s="23" t="s">
        <v>69</v>
      </c>
      <c r="F284" s="268"/>
      <c r="G284" s="268"/>
      <c r="H284" s="245" t="n">
        <f aca="false">H285+H286+H287</f>
        <v>13331</v>
      </c>
      <c r="I284" s="244" t="n">
        <f aca="false">I285+I286+I287</f>
        <v>0</v>
      </c>
      <c r="J284" s="269" t="n">
        <f aca="false">J285+J286+J287</f>
        <v>0</v>
      </c>
      <c r="K284" s="269"/>
      <c r="L284" s="268"/>
      <c r="M284" s="268"/>
      <c r="N284" s="270" t="n">
        <f aca="false">N285+N286+N287</f>
        <v>13331</v>
      </c>
      <c r="O284" s="270"/>
      <c r="P284" s="270"/>
      <c r="Q284" s="270"/>
      <c r="R284" s="271" t="n">
        <f aca="false">R285+R286+R287</f>
        <v>0</v>
      </c>
    </row>
    <row collapsed="false" customFormat="false" customHeight="true" hidden="true" ht="15.75" outlineLevel="0" r="285">
      <c r="A285" s="226"/>
      <c r="B285" s="125"/>
      <c r="C285" s="18"/>
      <c r="D285" s="18"/>
      <c r="E285" s="23" t="s">
        <v>65</v>
      </c>
      <c r="F285" s="271" t="s">
        <v>66</v>
      </c>
      <c r="G285" s="271"/>
      <c r="H285" s="244" t="n">
        <f aca="false">I285+J285+N285+R285</f>
        <v>5005</v>
      </c>
      <c r="I285" s="20"/>
      <c r="J285" s="18"/>
      <c r="K285" s="18"/>
      <c r="L285" s="19" t="s">
        <v>66</v>
      </c>
      <c r="M285" s="19"/>
      <c r="N285" s="18" t="n">
        <v>5005</v>
      </c>
      <c r="O285" s="18"/>
      <c r="P285" s="18"/>
      <c r="Q285" s="18"/>
      <c r="R285" s="19"/>
    </row>
    <row collapsed="false" customFormat="false" customHeight="true" hidden="true" ht="15.75" outlineLevel="0" r="286">
      <c r="A286" s="226"/>
      <c r="B286" s="125"/>
      <c r="C286" s="18"/>
      <c r="D286" s="18"/>
      <c r="E286" s="46"/>
      <c r="F286" s="239" t="s">
        <v>67</v>
      </c>
      <c r="G286" s="239"/>
      <c r="H286" s="244" t="n">
        <f aca="false">I286+J286+N286+R286</f>
        <v>4747</v>
      </c>
      <c r="I286" s="20"/>
      <c r="J286" s="18"/>
      <c r="K286" s="18"/>
      <c r="L286" s="18" t="s">
        <v>67</v>
      </c>
      <c r="M286" s="18"/>
      <c r="N286" s="18" t="n">
        <v>4747</v>
      </c>
      <c r="O286" s="18"/>
      <c r="P286" s="18"/>
      <c r="Q286" s="18"/>
      <c r="R286" s="19"/>
    </row>
    <row collapsed="false" customFormat="false" customHeight="true" hidden="true" ht="15.75" outlineLevel="0" r="287">
      <c r="A287" s="226"/>
      <c r="B287" s="125"/>
      <c r="C287" s="18"/>
      <c r="D287" s="18"/>
      <c r="E287" s="48"/>
      <c r="F287" s="239" t="s">
        <v>68</v>
      </c>
      <c r="G287" s="239"/>
      <c r="H287" s="244" t="n">
        <f aca="false">I287+J287+N287+R287</f>
        <v>3579</v>
      </c>
      <c r="I287" s="20"/>
      <c r="J287" s="18"/>
      <c r="K287" s="18"/>
      <c r="L287" s="18" t="s">
        <v>68</v>
      </c>
      <c r="M287" s="18"/>
      <c r="N287" s="18" t="n">
        <v>3579</v>
      </c>
      <c r="O287" s="18"/>
      <c r="P287" s="18"/>
      <c r="Q287" s="18"/>
      <c r="R287" s="19"/>
    </row>
    <row collapsed="false" customFormat="false" customHeight="false" hidden="true" ht="15" outlineLevel="0" r="288">
      <c r="A288" s="226"/>
      <c r="B288" s="125"/>
      <c r="C288" s="18"/>
      <c r="D288" s="18"/>
      <c r="E288" s="23" t="s">
        <v>70</v>
      </c>
      <c r="F288" s="235"/>
      <c r="G288" s="272"/>
      <c r="H288" s="245" t="n">
        <f aca="false">H289+H290+H291</f>
        <v>14134.7</v>
      </c>
      <c r="I288" s="244" t="n">
        <f aca="false">I289+I290+I291</f>
        <v>0</v>
      </c>
      <c r="J288" s="239" t="n">
        <f aca="false">J289+J290+J291</f>
        <v>0</v>
      </c>
      <c r="K288" s="239"/>
      <c r="L288" s="239" t="n">
        <f aca="false">N289+N290+N291</f>
        <v>14134.7</v>
      </c>
      <c r="M288" s="239"/>
      <c r="N288" s="239"/>
      <c r="O288" s="239"/>
      <c r="P288" s="239"/>
      <c r="Q288" s="239"/>
      <c r="R288" s="271" t="n">
        <f aca="false">R289+R290+R291</f>
        <v>0</v>
      </c>
    </row>
    <row collapsed="false" customFormat="false" customHeight="true" hidden="true" ht="15.75" outlineLevel="0" r="289">
      <c r="A289" s="226"/>
      <c r="B289" s="125"/>
      <c r="C289" s="18"/>
      <c r="D289" s="18"/>
      <c r="E289" s="23" t="s">
        <v>65</v>
      </c>
      <c r="F289" s="239" t="s">
        <v>66</v>
      </c>
      <c r="G289" s="239"/>
      <c r="H289" s="244" t="n">
        <f aca="false">I289+J289+N289+R289</f>
        <v>5305</v>
      </c>
      <c r="I289" s="20"/>
      <c r="J289" s="18"/>
      <c r="K289" s="18"/>
      <c r="L289" s="18" t="s">
        <v>66</v>
      </c>
      <c r="M289" s="18"/>
      <c r="N289" s="18" t="n">
        <v>5305</v>
      </c>
      <c r="O289" s="18"/>
      <c r="P289" s="18"/>
      <c r="Q289" s="18"/>
      <c r="R289" s="19"/>
    </row>
    <row collapsed="false" customFormat="false" customHeight="true" hidden="true" ht="15.75" outlineLevel="0" r="290">
      <c r="A290" s="226"/>
      <c r="B290" s="125"/>
      <c r="C290" s="18"/>
      <c r="D290" s="18"/>
      <c r="E290" s="46"/>
      <c r="F290" s="239" t="s">
        <v>67</v>
      </c>
      <c r="G290" s="239"/>
      <c r="H290" s="244" t="n">
        <f aca="false">I290+J290+N290+R290</f>
        <v>5032</v>
      </c>
      <c r="I290" s="20"/>
      <c r="J290" s="18"/>
      <c r="K290" s="18"/>
      <c r="L290" s="18" t="s">
        <v>67</v>
      </c>
      <c r="M290" s="18"/>
      <c r="N290" s="18" t="n">
        <v>5032</v>
      </c>
      <c r="O290" s="18"/>
      <c r="P290" s="18"/>
      <c r="Q290" s="18"/>
      <c r="R290" s="19"/>
    </row>
    <row collapsed="false" customFormat="false" customHeight="true" hidden="true" ht="15.75" outlineLevel="0" r="291">
      <c r="A291" s="226"/>
      <c r="B291" s="126"/>
      <c r="C291" s="18"/>
      <c r="D291" s="18"/>
      <c r="E291" s="48"/>
      <c r="F291" s="239" t="s">
        <v>68</v>
      </c>
      <c r="G291" s="239"/>
      <c r="H291" s="244" t="n">
        <f aca="false">I291+J291+N291+R291</f>
        <v>3797.7</v>
      </c>
      <c r="I291" s="20"/>
      <c r="J291" s="18"/>
      <c r="K291" s="18"/>
      <c r="L291" s="18" t="s">
        <v>68</v>
      </c>
      <c r="M291" s="18"/>
      <c r="N291" s="18" t="n">
        <v>3797.7</v>
      </c>
      <c r="O291" s="18"/>
      <c r="P291" s="18"/>
      <c r="Q291" s="18"/>
      <c r="R291" s="19"/>
    </row>
    <row collapsed="false" customFormat="false" customHeight="false" hidden="true" ht="15" outlineLevel="0" r="292">
      <c r="A292" s="9"/>
      <c r="B292" s="255" t="s">
        <v>71</v>
      </c>
      <c r="C292" s="256"/>
      <c r="D292" s="256"/>
      <c r="E292" s="256"/>
      <c r="F292" s="273" t="n">
        <f aca="false">I292+J292+L292+R292</f>
        <v>27465.7</v>
      </c>
      <c r="G292" s="273"/>
      <c r="H292" s="273"/>
      <c r="I292" s="274" t="n">
        <f aca="false">I284+I288+I282</f>
        <v>0</v>
      </c>
      <c r="J292" s="275" t="n">
        <f aca="false">J288+J284+J282</f>
        <v>0</v>
      </c>
      <c r="K292" s="275"/>
      <c r="L292" s="275" t="n">
        <f aca="false">N284+L288+L282</f>
        <v>27465.7</v>
      </c>
      <c r="M292" s="275"/>
      <c r="N292" s="275"/>
      <c r="O292" s="275"/>
      <c r="P292" s="275"/>
      <c r="Q292" s="275"/>
      <c r="R292" s="276"/>
    </row>
    <row collapsed="false" customFormat="false" customHeight="true" hidden="true" ht="15.75" outlineLevel="0" r="293">
      <c r="A293" s="277" t="s">
        <v>211</v>
      </c>
      <c r="B293" s="23" t="s">
        <v>212</v>
      </c>
      <c r="C293" s="18" t="s">
        <v>17</v>
      </c>
      <c r="D293" s="18" t="s">
        <v>213</v>
      </c>
      <c r="E293" s="23" t="s">
        <v>64</v>
      </c>
      <c r="F293" s="278"/>
      <c r="G293" s="279"/>
      <c r="H293" s="280" t="n">
        <f aca="false">H294</f>
        <v>222.5</v>
      </c>
      <c r="I293" s="244" t="n">
        <f aca="false">I294</f>
        <v>0</v>
      </c>
      <c r="J293" s="239" t="n">
        <f aca="false">J294</f>
        <v>0</v>
      </c>
      <c r="K293" s="239"/>
      <c r="L293" s="269" t="n">
        <f aca="false">N294</f>
        <v>222.5</v>
      </c>
      <c r="M293" s="269"/>
      <c r="N293" s="269"/>
      <c r="O293" s="269"/>
      <c r="P293" s="269"/>
      <c r="Q293" s="269"/>
      <c r="R293" s="278" t="n">
        <f aca="false">R288+R284+R282</f>
        <v>0</v>
      </c>
    </row>
    <row collapsed="false" customFormat="false" customHeight="true" hidden="true" ht="45.75" outlineLevel="0" r="294">
      <c r="A294" s="277"/>
      <c r="B294" s="23" t="s">
        <v>214</v>
      </c>
      <c r="C294" s="18"/>
      <c r="D294" s="18"/>
      <c r="E294" s="20" t="s">
        <v>65</v>
      </c>
      <c r="F294" s="244" t="s">
        <v>68</v>
      </c>
      <c r="G294" s="278"/>
      <c r="H294" s="245" t="n">
        <f aca="false">I294+J294+N294+R294</f>
        <v>222.5</v>
      </c>
      <c r="I294" s="33"/>
      <c r="J294" s="28"/>
      <c r="K294" s="28"/>
      <c r="L294" s="18" t="s">
        <v>68</v>
      </c>
      <c r="M294" s="18"/>
      <c r="N294" s="18" t="n">
        <v>222.5</v>
      </c>
      <c r="O294" s="18"/>
      <c r="P294" s="18"/>
      <c r="Q294" s="18"/>
      <c r="R294" s="8"/>
    </row>
    <row collapsed="false" customFormat="false" customHeight="true" hidden="true" ht="147.75" outlineLevel="0" r="295">
      <c r="A295" s="277"/>
      <c r="B295" s="125"/>
      <c r="C295" s="18"/>
      <c r="D295" s="18" t="s">
        <v>215</v>
      </c>
      <c r="E295" s="23" t="s">
        <v>69</v>
      </c>
      <c r="F295" s="235"/>
      <c r="G295" s="281"/>
      <c r="H295" s="245" t="n">
        <f aca="false">I295+J295+N295+R295</f>
        <v>3793</v>
      </c>
      <c r="I295" s="244" t="n">
        <f aca="false">I296+I297+I298</f>
        <v>0</v>
      </c>
      <c r="J295" s="243" t="n">
        <f aca="false">K296+K297+K298</f>
        <v>0</v>
      </c>
      <c r="K295" s="243"/>
      <c r="L295" s="282"/>
      <c r="M295" s="282"/>
      <c r="N295" s="270" t="n">
        <f aca="false">N296+N297+N298</f>
        <v>3793</v>
      </c>
      <c r="O295" s="270"/>
      <c r="P295" s="270"/>
      <c r="Q295" s="270"/>
      <c r="R295" s="271" t="n">
        <f aca="false">R296+R297+R298</f>
        <v>0</v>
      </c>
    </row>
    <row collapsed="false" customFormat="false" customHeight="true" hidden="true" ht="15.75" outlineLevel="0" r="296">
      <c r="A296" s="277"/>
      <c r="B296" s="125"/>
      <c r="C296" s="18"/>
      <c r="D296" s="18"/>
      <c r="E296" s="23" t="s">
        <v>65</v>
      </c>
      <c r="F296" s="244" t="s">
        <v>66</v>
      </c>
      <c r="G296" s="235"/>
      <c r="H296" s="245" t="n">
        <f aca="false">I296+K296+N296+R296</f>
        <v>2293</v>
      </c>
      <c r="I296" s="20"/>
      <c r="J296" s="14"/>
      <c r="K296" s="283"/>
      <c r="L296" s="18" t="s">
        <v>66</v>
      </c>
      <c r="M296" s="18"/>
      <c r="N296" s="18" t="n">
        <v>2293</v>
      </c>
      <c r="O296" s="18"/>
      <c r="P296" s="18"/>
      <c r="Q296" s="18"/>
      <c r="R296" s="19"/>
    </row>
    <row collapsed="false" customFormat="false" customHeight="true" hidden="true" ht="15.75" outlineLevel="0" r="297">
      <c r="A297" s="277"/>
      <c r="B297" s="125"/>
      <c r="C297" s="18"/>
      <c r="D297" s="18"/>
      <c r="E297" s="46"/>
      <c r="F297" s="244" t="s">
        <v>67</v>
      </c>
      <c r="G297" s="235"/>
      <c r="H297" s="245" t="n">
        <f aca="false">I297+K297+N297+R297</f>
        <v>1000</v>
      </c>
      <c r="I297" s="20"/>
      <c r="J297" s="14"/>
      <c r="K297" s="283"/>
      <c r="L297" s="18" t="s">
        <v>67</v>
      </c>
      <c r="M297" s="18"/>
      <c r="N297" s="18" t="n">
        <v>1000</v>
      </c>
      <c r="O297" s="18"/>
      <c r="P297" s="18"/>
      <c r="Q297" s="18"/>
      <c r="R297" s="19"/>
    </row>
    <row collapsed="false" customFormat="false" customHeight="true" hidden="true" ht="15.75" outlineLevel="0" r="298">
      <c r="A298" s="277"/>
      <c r="B298" s="125"/>
      <c r="C298" s="18"/>
      <c r="D298" s="18"/>
      <c r="E298" s="48"/>
      <c r="F298" s="284" t="s">
        <v>68</v>
      </c>
      <c r="G298" s="285"/>
      <c r="H298" s="245" t="n">
        <f aca="false">I298+K298+N298+R298</f>
        <v>500</v>
      </c>
      <c r="I298" s="20"/>
      <c r="J298" s="14"/>
      <c r="K298" s="286"/>
      <c r="L298" s="266" t="s">
        <v>68</v>
      </c>
      <c r="M298" s="266"/>
      <c r="N298" s="266" t="n">
        <v>500</v>
      </c>
      <c r="O298" s="266"/>
      <c r="P298" s="266"/>
      <c r="Q298" s="266"/>
      <c r="R298" s="267"/>
    </row>
    <row collapsed="false" customFormat="false" customHeight="true" hidden="true" ht="192.75" outlineLevel="0" r="299">
      <c r="A299" s="277"/>
      <c r="B299" s="125"/>
      <c r="C299" s="18"/>
      <c r="D299" s="18" t="s">
        <v>216</v>
      </c>
      <c r="E299" s="23" t="s">
        <v>70</v>
      </c>
      <c r="F299" s="268"/>
      <c r="G299" s="268"/>
      <c r="H299" s="245" t="n">
        <f aca="false">I299+K299+N299+R299</f>
        <v>3761.5</v>
      </c>
      <c r="I299" s="250" t="n">
        <f aca="false">I300+I301+I302</f>
        <v>0</v>
      </c>
      <c r="J299" s="287"/>
      <c r="K299" s="278" t="n">
        <f aca="false">K300+K301+K302</f>
        <v>0</v>
      </c>
      <c r="L299" s="282"/>
      <c r="M299" s="282"/>
      <c r="N299" s="268" t="n">
        <f aca="false">N300+N301+N302</f>
        <v>3761.5</v>
      </c>
      <c r="O299" s="268"/>
      <c r="P299" s="268"/>
      <c r="Q299" s="268"/>
      <c r="R299" s="278" t="n">
        <f aca="false">R300+R301+R302</f>
        <v>0</v>
      </c>
    </row>
    <row collapsed="false" customFormat="false" customHeight="true" hidden="true" ht="15.75" outlineLevel="0" r="300">
      <c r="A300" s="277"/>
      <c r="B300" s="125"/>
      <c r="C300" s="18"/>
      <c r="D300" s="18"/>
      <c r="E300" s="23" t="s">
        <v>65</v>
      </c>
      <c r="F300" s="244" t="s">
        <v>66</v>
      </c>
      <c r="G300" s="288"/>
      <c r="H300" s="272" t="n">
        <f aca="false">I300+K300+N300++++R300</f>
        <v>1000</v>
      </c>
      <c r="I300" s="14"/>
      <c r="J300" s="20" t="s">
        <v>66</v>
      </c>
      <c r="K300" s="14"/>
      <c r="L300" s="289" t="s">
        <v>66</v>
      </c>
      <c r="M300" s="289"/>
      <c r="N300" s="19" t="n">
        <v>1000</v>
      </c>
      <c r="O300" s="19"/>
      <c r="P300" s="19"/>
      <c r="Q300" s="19"/>
      <c r="R300" s="237"/>
    </row>
    <row collapsed="false" customFormat="false" customHeight="true" hidden="true" ht="15.75" outlineLevel="0" r="301">
      <c r="A301" s="277"/>
      <c r="B301" s="125"/>
      <c r="C301" s="18"/>
      <c r="D301" s="18"/>
      <c r="E301" s="46"/>
      <c r="F301" s="244" t="s">
        <v>67</v>
      </c>
      <c r="G301" s="278"/>
      <c r="H301" s="272" t="n">
        <f aca="false">I301+K301+N301++++R301</f>
        <v>1000</v>
      </c>
      <c r="I301" s="237"/>
      <c r="J301" s="20" t="s">
        <v>67</v>
      </c>
      <c r="K301" s="14"/>
      <c r="L301" s="290" t="s">
        <v>67</v>
      </c>
      <c r="M301" s="290"/>
      <c r="N301" s="193" t="n">
        <v>1000</v>
      </c>
      <c r="O301" s="193"/>
      <c r="P301" s="193"/>
      <c r="Q301" s="193"/>
      <c r="R301" s="14"/>
    </row>
    <row collapsed="false" customFormat="false" customHeight="true" hidden="true" ht="15.75" outlineLevel="0" r="302">
      <c r="A302" s="277"/>
      <c r="B302" s="126"/>
      <c r="C302" s="18"/>
      <c r="D302" s="18"/>
      <c r="E302" s="48"/>
      <c r="F302" s="244" t="s">
        <v>68</v>
      </c>
      <c r="G302" s="278"/>
      <c r="H302" s="272" t="n">
        <f aca="false">I302+K302+N302++++R302</f>
        <v>1761.5</v>
      </c>
      <c r="I302" s="14"/>
      <c r="J302" s="20" t="s">
        <v>68</v>
      </c>
      <c r="K302" s="14"/>
      <c r="L302" s="290" t="s">
        <v>68</v>
      </c>
      <c r="M302" s="290"/>
      <c r="N302" s="18" t="n">
        <v>1761.5</v>
      </c>
      <c r="O302" s="18"/>
      <c r="P302" s="18"/>
      <c r="Q302" s="18"/>
      <c r="R302" s="8"/>
    </row>
    <row collapsed="false" customFormat="false" customHeight="true" hidden="true" ht="15" outlineLevel="0" r="303">
      <c r="A303" s="14"/>
      <c r="B303" s="291" t="s">
        <v>71</v>
      </c>
      <c r="C303" s="292"/>
      <c r="D303" s="292"/>
      <c r="E303" s="292"/>
      <c r="F303" s="293" t="n">
        <f aca="false">J303+L303+R303+I303</f>
        <v>7777</v>
      </c>
      <c r="G303" s="293"/>
      <c r="H303" s="293"/>
      <c r="I303" s="264" t="n">
        <f aca="false">I299+I295+I293</f>
        <v>0</v>
      </c>
      <c r="J303" s="275" t="n">
        <f aca="false">J293+J295+K299</f>
        <v>0</v>
      </c>
      <c r="K303" s="275"/>
      <c r="L303" s="275" t="n">
        <f aca="false">L293+N295+N299</f>
        <v>7777</v>
      </c>
      <c r="M303" s="275"/>
      <c r="N303" s="275"/>
      <c r="O303" s="275"/>
      <c r="P303" s="275"/>
      <c r="Q303" s="275"/>
      <c r="R303" s="292" t="n">
        <f aca="false">R299+R295+R293</f>
        <v>0</v>
      </c>
    </row>
    <row collapsed="false" customFormat="false" customHeight="false" hidden="true" ht="15" outlineLevel="0" r="304">
      <c r="A304" s="14"/>
      <c r="B304" s="291"/>
      <c r="C304" s="292"/>
      <c r="D304" s="292"/>
      <c r="E304" s="292"/>
      <c r="F304" s="293"/>
      <c r="G304" s="293"/>
      <c r="H304" s="293"/>
      <c r="I304" s="264"/>
      <c r="J304" s="275"/>
      <c r="K304" s="275"/>
      <c r="L304" s="275"/>
      <c r="M304" s="275"/>
      <c r="N304" s="275"/>
      <c r="O304" s="275"/>
      <c r="P304" s="275"/>
      <c r="Q304" s="275"/>
      <c r="R304" s="292"/>
    </row>
    <row collapsed="false" customFormat="false" customHeight="true" hidden="true" ht="58.5" outlineLevel="0" r="305">
      <c r="A305" s="226" t="s">
        <v>217</v>
      </c>
      <c r="B305" s="265" t="s">
        <v>218</v>
      </c>
      <c r="C305" s="18" t="s">
        <v>17</v>
      </c>
      <c r="D305" s="18" t="s">
        <v>219</v>
      </c>
      <c r="E305" s="23" t="s">
        <v>64</v>
      </c>
      <c r="F305" s="268"/>
      <c r="G305" s="268"/>
      <c r="H305" s="294" t="n">
        <f aca="false">J305+L305</f>
        <v>18912.429</v>
      </c>
      <c r="I305" s="244" t="n">
        <f aca="false">I306+I307</f>
        <v>0</v>
      </c>
      <c r="J305" s="247" t="n">
        <f aca="false">K306+K307</f>
        <v>17193.04</v>
      </c>
      <c r="K305" s="247"/>
      <c r="L305" s="247" t="n">
        <f aca="false">N306+N307</f>
        <v>1719.389</v>
      </c>
      <c r="M305" s="247"/>
      <c r="N305" s="247"/>
      <c r="O305" s="247"/>
      <c r="P305" s="247"/>
      <c r="Q305" s="247"/>
      <c r="R305" s="271" t="n">
        <f aca="false">R306+R307</f>
        <v>0</v>
      </c>
    </row>
    <row collapsed="false" customFormat="false" customHeight="true" hidden="true" ht="45.75" outlineLevel="0" r="306">
      <c r="A306" s="226"/>
      <c r="B306" s="265" t="s">
        <v>220</v>
      </c>
      <c r="C306" s="18"/>
      <c r="D306" s="18"/>
      <c r="E306" s="23" t="s">
        <v>65</v>
      </c>
      <c r="F306" s="268" t="s">
        <v>66</v>
      </c>
      <c r="G306" s="268"/>
      <c r="H306" s="295" t="n">
        <f aca="false">K306+N306+I306+R306</f>
        <v>15487.15</v>
      </c>
      <c r="I306" s="296"/>
      <c r="J306" s="297" t="s">
        <v>66</v>
      </c>
      <c r="K306" s="298" t="n">
        <v>14079.15</v>
      </c>
      <c r="L306" s="18" t="s">
        <v>66</v>
      </c>
      <c r="M306" s="18"/>
      <c r="N306" s="299" t="n">
        <v>1408</v>
      </c>
      <c r="O306" s="299"/>
      <c r="P306" s="299"/>
      <c r="Q306" s="299"/>
      <c r="R306" s="19"/>
    </row>
    <row collapsed="false" customFormat="false" customHeight="true" hidden="true" ht="15.75" outlineLevel="0" r="307">
      <c r="A307" s="226"/>
      <c r="B307" s="125"/>
      <c r="C307" s="18"/>
      <c r="D307" s="18"/>
      <c r="E307" s="48"/>
      <c r="F307" s="268" t="s">
        <v>68</v>
      </c>
      <c r="G307" s="268"/>
      <c r="H307" s="295" t="n">
        <f aca="false">I307+K307+N307+++R307</f>
        <v>3425.279</v>
      </c>
      <c r="I307" s="296"/>
      <c r="J307" s="297" t="s">
        <v>68</v>
      </c>
      <c r="K307" s="298" t="n">
        <v>3113.89</v>
      </c>
      <c r="L307" s="18" t="s">
        <v>68</v>
      </c>
      <c r="M307" s="18"/>
      <c r="N307" s="299" t="n">
        <v>311.389</v>
      </c>
      <c r="O307" s="299"/>
      <c r="P307" s="299"/>
      <c r="Q307" s="299"/>
      <c r="R307" s="19"/>
    </row>
    <row collapsed="false" customFormat="false" customHeight="true" hidden="true" ht="87.75" outlineLevel="0" r="308">
      <c r="A308" s="226"/>
      <c r="B308" s="125"/>
      <c r="C308" s="18"/>
      <c r="D308" s="18" t="s">
        <v>221</v>
      </c>
      <c r="E308" s="23" t="s">
        <v>69</v>
      </c>
      <c r="F308" s="282"/>
      <c r="G308" s="282"/>
      <c r="H308" s="300" t="n">
        <f aca="false">K308+M308</f>
        <v>5258.43</v>
      </c>
      <c r="I308" s="244" t="n">
        <f aca="false">I309+I310</f>
        <v>0</v>
      </c>
      <c r="J308" s="155"/>
      <c r="K308" s="236" t="n">
        <f aca="false">K309+K310</f>
        <v>4780.39</v>
      </c>
      <c r="L308" s="155"/>
      <c r="M308" s="301" t="n">
        <f aca="false">M309+M310</f>
        <v>478.04</v>
      </c>
      <c r="N308" s="301"/>
      <c r="O308" s="301"/>
      <c r="P308" s="301"/>
      <c r="Q308" s="301"/>
      <c r="R308" s="271" t="n">
        <f aca="false">R309+R310</f>
        <v>0</v>
      </c>
    </row>
    <row collapsed="false" customFormat="false" customHeight="true" hidden="true" ht="16.5" outlineLevel="0" r="309">
      <c r="A309" s="226"/>
      <c r="B309" s="125"/>
      <c r="C309" s="18"/>
      <c r="D309" s="18"/>
      <c r="E309" s="23" t="s">
        <v>65</v>
      </c>
      <c r="F309" s="282" t="s">
        <v>67</v>
      </c>
      <c r="G309" s="282"/>
      <c r="H309" s="236" t="n">
        <f aca="false">K309+M309</f>
        <v>1272.04</v>
      </c>
      <c r="I309" s="20"/>
      <c r="J309" s="302" t="s">
        <v>67</v>
      </c>
      <c r="K309" s="303" t="n">
        <v>1156.4</v>
      </c>
      <c r="L309" s="302" t="s">
        <v>67</v>
      </c>
      <c r="M309" s="299" t="n">
        <v>115.64</v>
      </c>
      <c r="N309" s="299"/>
      <c r="O309" s="299"/>
      <c r="P309" s="299"/>
      <c r="Q309" s="299"/>
      <c r="R309" s="304"/>
    </row>
    <row collapsed="false" customFormat="false" customHeight="true" hidden="true" ht="16.5" outlineLevel="0" r="310">
      <c r="A310" s="226"/>
      <c r="B310" s="125"/>
      <c r="C310" s="18"/>
      <c r="D310" s="18"/>
      <c r="E310" s="48"/>
      <c r="F310" s="282" t="s">
        <v>68</v>
      </c>
      <c r="G310" s="282"/>
      <c r="H310" s="236" t="n">
        <f aca="false">K310+M310</f>
        <v>3986.39</v>
      </c>
      <c r="I310" s="20"/>
      <c r="J310" s="302" t="s">
        <v>68</v>
      </c>
      <c r="K310" s="303" t="n">
        <v>3623.99</v>
      </c>
      <c r="L310" s="302" t="s">
        <v>68</v>
      </c>
      <c r="M310" s="299" t="n">
        <v>362.4</v>
      </c>
      <c r="N310" s="299"/>
      <c r="O310" s="299"/>
      <c r="P310" s="299"/>
      <c r="Q310" s="299"/>
      <c r="R310" s="304"/>
    </row>
    <row collapsed="false" customFormat="false" customHeight="true" hidden="true" ht="15" outlineLevel="0" r="311">
      <c r="A311" s="226"/>
      <c r="B311" s="125"/>
      <c r="C311" s="18"/>
      <c r="D311" s="18"/>
      <c r="E311" s="23" t="s">
        <v>70</v>
      </c>
      <c r="F311" s="18" t="s">
        <v>148</v>
      </c>
      <c r="G311" s="18"/>
      <c r="H311" s="18"/>
      <c r="I311" s="18" t="n">
        <v>0</v>
      </c>
      <c r="J311" s="18"/>
      <c r="K311" s="18"/>
      <c r="L311" s="18"/>
      <c r="M311" s="18"/>
      <c r="N311" s="18"/>
      <c r="O311" s="18"/>
      <c r="P311" s="18"/>
      <c r="Q311" s="18"/>
      <c r="R311" s="18" t="n">
        <v>0</v>
      </c>
    </row>
    <row collapsed="false" customFormat="false" customHeight="false" hidden="true" ht="15" outlineLevel="0" r="312">
      <c r="A312" s="226"/>
      <c r="B312" s="126"/>
      <c r="C312" s="18"/>
      <c r="D312" s="18"/>
      <c r="E312" s="20" t="s">
        <v>65</v>
      </c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</row>
    <row collapsed="false" customFormat="false" customHeight="true" hidden="true" ht="14.45" outlineLevel="0" r="313">
      <c r="A313" s="305"/>
      <c r="B313" s="255" t="s">
        <v>71</v>
      </c>
      <c r="C313" s="256"/>
      <c r="D313" s="256"/>
      <c r="E313" s="256"/>
      <c r="F313" s="306" t="n">
        <f aca="false">H305+H308</f>
        <v>24170.859</v>
      </c>
      <c r="G313" s="306"/>
      <c r="H313" s="306"/>
      <c r="I313" s="274" t="n">
        <f aca="false">I311+I308+I305</f>
        <v>0</v>
      </c>
      <c r="J313" s="306" t="n">
        <f aca="false">K308+J305</f>
        <v>21973.43</v>
      </c>
      <c r="K313" s="306"/>
      <c r="L313" s="306" t="n">
        <f aca="false">M308+L305</f>
        <v>2197.429</v>
      </c>
      <c r="M313" s="306"/>
      <c r="N313" s="306"/>
      <c r="O313" s="306"/>
      <c r="P313" s="306"/>
      <c r="Q313" s="306"/>
      <c r="R313" s="264" t="n">
        <f aca="false">R308+R305</f>
        <v>0</v>
      </c>
    </row>
    <row collapsed="false" customFormat="false" customHeight="true" hidden="true" ht="15" outlineLevel="0" r="314">
      <c r="A314" s="307" t="s">
        <v>222</v>
      </c>
      <c r="B314" s="265" t="s">
        <v>223</v>
      </c>
      <c r="C314" s="18" t="s">
        <v>17</v>
      </c>
      <c r="D314" s="18"/>
      <c r="E314" s="23" t="s">
        <v>64</v>
      </c>
      <c r="F314" s="266"/>
      <c r="G314" s="266"/>
      <c r="H314" s="266"/>
      <c r="I314" s="18"/>
      <c r="J314" s="18"/>
      <c r="K314" s="18"/>
      <c r="L314" s="18"/>
      <c r="M314" s="18"/>
      <c r="N314" s="18"/>
      <c r="O314" s="18"/>
      <c r="P314" s="18"/>
      <c r="Q314" s="18"/>
      <c r="R314" s="18"/>
    </row>
    <row collapsed="false" customFormat="false" customHeight="false" hidden="true" ht="105" outlineLevel="0" r="315">
      <c r="A315" s="307"/>
      <c r="B315" s="265" t="s">
        <v>224</v>
      </c>
      <c r="C315" s="18"/>
      <c r="D315" s="18"/>
      <c r="E315" s="20" t="s">
        <v>65</v>
      </c>
      <c r="F315" s="266"/>
      <c r="G315" s="266"/>
      <c r="H315" s="266"/>
      <c r="I315" s="18"/>
      <c r="J315" s="18"/>
      <c r="K315" s="18"/>
      <c r="L315" s="18"/>
      <c r="M315" s="18"/>
      <c r="N315" s="18"/>
      <c r="O315" s="18"/>
      <c r="P315" s="18"/>
      <c r="Q315" s="18"/>
      <c r="R315" s="18"/>
    </row>
    <row collapsed="false" customFormat="false" customHeight="true" hidden="true" ht="42.75" outlineLevel="0" r="316">
      <c r="A316" s="307"/>
      <c r="B316" s="125"/>
      <c r="C316" s="18"/>
      <c r="D316" s="18" t="s">
        <v>225</v>
      </c>
      <c r="E316" s="23" t="s">
        <v>69</v>
      </c>
      <c r="F316" s="308"/>
      <c r="G316" s="308"/>
      <c r="H316" s="309" t="n">
        <f aca="false">H317+H318+H319</f>
        <v>34664.5</v>
      </c>
      <c r="I316" s="310" t="n">
        <f aca="false">I317+I318+I319</f>
        <v>0</v>
      </c>
      <c r="J316" s="311"/>
      <c r="K316" s="14" t="n">
        <f aca="false">K317+K318+K319</f>
        <v>0</v>
      </c>
      <c r="L316" s="312"/>
      <c r="M316" s="312"/>
      <c r="N316" s="312"/>
      <c r="O316" s="312"/>
      <c r="P316" s="312"/>
      <c r="Q316" s="14" t="n">
        <f aca="false">Q317+Q318+Q319</f>
        <v>34664.5</v>
      </c>
      <c r="R316" s="286" t="n">
        <f aca="false">R317+R318+R319</f>
        <v>0</v>
      </c>
    </row>
    <row collapsed="false" customFormat="false" customHeight="true" hidden="true" ht="15.75" outlineLevel="0" r="317">
      <c r="A317" s="307"/>
      <c r="B317" s="125"/>
      <c r="C317" s="18"/>
      <c r="D317" s="18"/>
      <c r="E317" s="23" t="s">
        <v>65</v>
      </c>
      <c r="F317" s="308" t="s">
        <v>66</v>
      </c>
      <c r="G317" s="308"/>
      <c r="H317" s="313" t="n">
        <f aca="false">I317+K317+Q317+R317</f>
        <v>11493</v>
      </c>
      <c r="I317" s="14"/>
      <c r="J317" s="314" t="s">
        <v>226</v>
      </c>
      <c r="K317" s="310"/>
      <c r="L317" s="6" t="s">
        <v>66</v>
      </c>
      <c r="M317" s="6"/>
      <c r="N317" s="6"/>
      <c r="O317" s="6"/>
      <c r="P317" s="6"/>
      <c r="Q317" s="315" t="n">
        <v>11493</v>
      </c>
      <c r="R317" s="310"/>
    </row>
    <row collapsed="false" customFormat="false" customHeight="true" hidden="true" ht="15.75" outlineLevel="0" r="318">
      <c r="A318" s="307"/>
      <c r="B318" s="125"/>
      <c r="C318" s="18"/>
      <c r="D318" s="18"/>
      <c r="E318" s="46"/>
      <c r="F318" s="308" t="s">
        <v>67</v>
      </c>
      <c r="G318" s="308"/>
      <c r="H318" s="313" t="n">
        <f aca="false">I318+K318+Q318+R318</f>
        <v>10958.5</v>
      </c>
      <c r="I318" s="14"/>
      <c r="J318" s="316" t="s">
        <v>67</v>
      </c>
      <c r="K318" s="14"/>
      <c r="L318" s="6" t="s">
        <v>67</v>
      </c>
      <c r="M318" s="6"/>
      <c r="N318" s="6"/>
      <c r="O318" s="6"/>
      <c r="P318" s="6"/>
      <c r="Q318" s="198" t="n">
        <v>10958.5</v>
      </c>
      <c r="R318" s="14"/>
    </row>
    <row collapsed="false" customFormat="false" customHeight="true" hidden="true" ht="15.75" outlineLevel="0" r="319">
      <c r="A319" s="307"/>
      <c r="B319" s="125"/>
      <c r="C319" s="18"/>
      <c r="D319" s="18"/>
      <c r="E319" s="48"/>
      <c r="F319" s="308" t="s">
        <v>68</v>
      </c>
      <c r="G319" s="308"/>
      <c r="H319" s="309" t="n">
        <f aca="false">I319+K319+Q319+R319</f>
        <v>12213</v>
      </c>
      <c r="I319" s="8"/>
      <c r="J319" s="317" t="s">
        <v>68</v>
      </c>
      <c r="K319" s="8"/>
      <c r="L319" s="6" t="s">
        <v>68</v>
      </c>
      <c r="M319" s="6"/>
      <c r="N319" s="6"/>
      <c r="O319" s="6"/>
      <c r="P319" s="6"/>
      <c r="Q319" s="198" t="n">
        <v>12213</v>
      </c>
      <c r="R319" s="8"/>
    </row>
    <row collapsed="false" customFormat="false" customHeight="true" hidden="true" ht="42.75" outlineLevel="0" r="320">
      <c r="A320" s="307"/>
      <c r="B320" s="125"/>
      <c r="C320" s="18"/>
      <c r="D320" s="18" t="s">
        <v>225</v>
      </c>
      <c r="E320" s="23" t="s">
        <v>70</v>
      </c>
      <c r="F320" s="318"/>
      <c r="G320" s="319"/>
      <c r="H320" s="309" t="n">
        <f aca="false">I320+K320+++R320+Q320</f>
        <v>36744.8</v>
      </c>
      <c r="I320" s="310" t="n">
        <f aca="false">I321+I322+I323</f>
        <v>0</v>
      </c>
      <c r="J320" s="311"/>
      <c r="K320" s="320" t="n">
        <f aca="false">K321+K322+K323</f>
        <v>0</v>
      </c>
      <c r="L320" s="6"/>
      <c r="M320" s="6"/>
      <c r="N320" s="6"/>
      <c r="O320" s="6"/>
      <c r="P320" s="6"/>
      <c r="Q320" s="198" t="n">
        <f aca="false">Q321+Q322+Q323</f>
        <v>36744.8</v>
      </c>
      <c r="R320" s="310" t="n">
        <f aca="false">R321+R322+R323</f>
        <v>0</v>
      </c>
    </row>
    <row collapsed="false" customFormat="false" customHeight="true" hidden="true" ht="15.75" outlineLevel="0" r="321">
      <c r="A321" s="307"/>
      <c r="B321" s="125"/>
      <c r="C321" s="18"/>
      <c r="D321" s="18"/>
      <c r="E321" s="23" t="s">
        <v>65</v>
      </c>
      <c r="F321" s="308" t="s">
        <v>66</v>
      </c>
      <c r="G321" s="308"/>
      <c r="H321" s="313" t="n">
        <f aca="false">I321+K321++R321+Q321</f>
        <v>12183</v>
      </c>
      <c r="I321" s="14" t="n">
        <v>0</v>
      </c>
      <c r="J321" s="314" t="s">
        <v>226</v>
      </c>
      <c r="K321" s="310" t="n">
        <v>0</v>
      </c>
      <c r="L321" s="321" t="s">
        <v>66</v>
      </c>
      <c r="M321" s="321"/>
      <c r="N321" s="321"/>
      <c r="O321" s="321"/>
      <c r="P321" s="321"/>
      <c r="Q321" s="198" t="n">
        <v>12183</v>
      </c>
      <c r="R321" s="14" t="n">
        <v>0</v>
      </c>
    </row>
    <row collapsed="false" customFormat="false" customHeight="true" hidden="true" ht="15.75" outlineLevel="0" r="322">
      <c r="A322" s="307"/>
      <c r="B322" s="125"/>
      <c r="C322" s="18"/>
      <c r="D322" s="18"/>
      <c r="E322" s="46"/>
      <c r="F322" s="308" t="s">
        <v>67</v>
      </c>
      <c r="G322" s="308"/>
      <c r="H322" s="313" t="n">
        <f aca="false">I322+K322++R322+Q322</f>
        <v>11616</v>
      </c>
      <c r="I322" s="14" t="n">
        <v>0</v>
      </c>
      <c r="J322" s="316" t="s">
        <v>67</v>
      </c>
      <c r="K322" s="14" t="n">
        <v>0</v>
      </c>
      <c r="L322" s="321" t="s">
        <v>67</v>
      </c>
      <c r="M322" s="321"/>
      <c r="N322" s="321"/>
      <c r="O322" s="321"/>
      <c r="P322" s="321"/>
      <c r="Q322" s="198" t="n">
        <v>11616</v>
      </c>
      <c r="R322" s="14" t="n">
        <v>0</v>
      </c>
    </row>
    <row collapsed="false" customFormat="false" customHeight="true" hidden="true" ht="15.75" outlineLevel="0" r="323">
      <c r="A323" s="307"/>
      <c r="B323" s="126"/>
      <c r="C323" s="18"/>
      <c r="D323" s="18"/>
      <c r="E323" s="48"/>
      <c r="F323" s="308" t="s">
        <v>68</v>
      </c>
      <c r="G323" s="308"/>
      <c r="H323" s="309" t="n">
        <f aca="false">I323+K323++R323+Q323</f>
        <v>12945.8</v>
      </c>
      <c r="I323" s="8" t="n">
        <v>0</v>
      </c>
      <c r="J323" s="317" t="s">
        <v>68</v>
      </c>
      <c r="K323" s="8" t="n">
        <v>0</v>
      </c>
      <c r="L323" s="321" t="s">
        <v>68</v>
      </c>
      <c r="M323" s="321"/>
      <c r="N323" s="321"/>
      <c r="O323" s="321"/>
      <c r="P323" s="321"/>
      <c r="Q323" s="198" t="n">
        <v>12945.8</v>
      </c>
      <c r="R323" s="14" t="n">
        <v>0</v>
      </c>
    </row>
    <row collapsed="false" customFormat="false" customHeight="true" hidden="true" ht="24" outlineLevel="0" r="324">
      <c r="A324" s="14"/>
      <c r="B324" s="291" t="s">
        <v>71</v>
      </c>
      <c r="C324" s="292"/>
      <c r="D324" s="292"/>
      <c r="E324" s="292"/>
      <c r="F324" s="322"/>
      <c r="G324" s="323"/>
      <c r="H324" s="258" t="n">
        <f aca="false">Q324+I324+K324+R324</f>
        <v>71409.3</v>
      </c>
      <c r="I324" s="324" t="n">
        <f aca="false">I325+I326+I327</f>
        <v>0</v>
      </c>
      <c r="J324" s="257"/>
      <c r="K324" s="324" t="n">
        <f aca="false">K325+K326+K327</f>
        <v>0</v>
      </c>
      <c r="L324" s="325"/>
      <c r="M324" s="325"/>
      <c r="N324" s="325"/>
      <c r="O324" s="325"/>
      <c r="P324" s="325"/>
      <c r="Q324" s="326" t="n">
        <f aca="false">Q325+Q326+Q327</f>
        <v>71409.3</v>
      </c>
      <c r="R324" s="327" t="n">
        <f aca="false">R325+R326+R327</f>
        <v>0</v>
      </c>
    </row>
    <row collapsed="false" customFormat="false" customHeight="true" hidden="true" ht="15.75" outlineLevel="0" r="325">
      <c r="A325" s="14"/>
      <c r="B325" s="291"/>
      <c r="C325" s="292"/>
      <c r="D325" s="292"/>
      <c r="E325" s="292"/>
      <c r="F325" s="328" t="s">
        <v>66</v>
      </c>
      <c r="G325" s="328"/>
      <c r="H325" s="258" t="n">
        <f aca="false">Q325+I325+K325+R325</f>
        <v>23676</v>
      </c>
      <c r="I325" s="324" t="n">
        <f aca="false">I317+I321</f>
        <v>0</v>
      </c>
      <c r="J325" s="257" t="s">
        <v>226</v>
      </c>
      <c r="K325" s="324" t="n">
        <f aca="false">K321+K317</f>
        <v>0</v>
      </c>
      <c r="L325" s="329" t="s">
        <v>66</v>
      </c>
      <c r="M325" s="329"/>
      <c r="N325" s="329"/>
      <c r="O325" s="329"/>
      <c r="P325" s="329"/>
      <c r="Q325" s="274" t="n">
        <f aca="false">Q317+Q321</f>
        <v>23676</v>
      </c>
      <c r="R325" s="327" t="n">
        <f aca="false">R317+R321</f>
        <v>0</v>
      </c>
    </row>
    <row collapsed="false" customFormat="false" customHeight="true" hidden="true" ht="15.75" outlineLevel="0" r="326">
      <c r="A326" s="14"/>
      <c r="B326" s="291"/>
      <c r="C326" s="292"/>
      <c r="D326" s="292"/>
      <c r="E326" s="292"/>
      <c r="F326" s="328" t="s">
        <v>67</v>
      </c>
      <c r="G326" s="328"/>
      <c r="H326" s="258" t="n">
        <f aca="false">Q326+I326+K326+R326</f>
        <v>22574.5</v>
      </c>
      <c r="I326" s="324" t="n">
        <f aca="false">I318+I322</f>
        <v>0</v>
      </c>
      <c r="J326" s="274" t="s">
        <v>67</v>
      </c>
      <c r="K326" s="324" t="n">
        <f aca="false">K322+K318</f>
        <v>0</v>
      </c>
      <c r="L326" s="330" t="s">
        <v>67</v>
      </c>
      <c r="M326" s="330"/>
      <c r="N326" s="330"/>
      <c r="O326" s="330"/>
      <c r="P326" s="330"/>
      <c r="Q326" s="274" t="n">
        <f aca="false">Q318+Q322</f>
        <v>22574.5</v>
      </c>
      <c r="R326" s="327" t="n">
        <f aca="false">R318+R322</f>
        <v>0</v>
      </c>
    </row>
    <row collapsed="false" customFormat="false" customHeight="true" hidden="true" ht="15.75" outlineLevel="0" r="327">
      <c r="A327" s="14"/>
      <c r="B327" s="291"/>
      <c r="C327" s="292"/>
      <c r="D327" s="292"/>
      <c r="E327" s="292"/>
      <c r="F327" s="328" t="s">
        <v>68</v>
      </c>
      <c r="G327" s="328"/>
      <c r="H327" s="258" t="n">
        <f aca="false">Q327+I327+K327+R327</f>
        <v>25158.8</v>
      </c>
      <c r="I327" s="324" t="n">
        <f aca="false">I319+I323</f>
        <v>0</v>
      </c>
      <c r="J327" s="274" t="s">
        <v>68</v>
      </c>
      <c r="K327" s="324" t="n">
        <f aca="false">K323+K319</f>
        <v>0</v>
      </c>
      <c r="L327" s="330" t="s">
        <v>68</v>
      </c>
      <c r="M327" s="330"/>
      <c r="N327" s="330"/>
      <c r="O327" s="330"/>
      <c r="P327" s="330"/>
      <c r="Q327" s="274" t="n">
        <f aca="false">Q323+Q319</f>
        <v>25158.8</v>
      </c>
      <c r="R327" s="327" t="n">
        <f aca="false">R319+R323</f>
        <v>0</v>
      </c>
    </row>
    <row collapsed="false" customFormat="false" customHeight="true" hidden="true" ht="42" outlineLevel="0" r="328">
      <c r="A328" s="226" t="s">
        <v>20</v>
      </c>
      <c r="B328" s="14" t="s">
        <v>21</v>
      </c>
      <c r="C328" s="18" t="s">
        <v>73</v>
      </c>
      <c r="D328" s="18" t="s">
        <v>227</v>
      </c>
      <c r="E328" s="23" t="s">
        <v>64</v>
      </c>
      <c r="F328" s="318"/>
      <c r="G328" s="319"/>
      <c r="H328" s="331" t="n">
        <f aca="false">I328+J328+L328+R328</f>
        <v>113.4</v>
      </c>
      <c r="I328" s="19"/>
      <c r="J328" s="19"/>
      <c r="K328" s="19"/>
      <c r="L328" s="6" t="n">
        <v>113.4</v>
      </c>
      <c r="M328" s="6"/>
      <c r="N328" s="6"/>
      <c r="O328" s="6"/>
      <c r="P328" s="6"/>
      <c r="Q328" s="6"/>
      <c r="R328" s="19"/>
    </row>
    <row collapsed="false" customFormat="false" customHeight="false" hidden="true" ht="15" outlineLevel="0" r="329">
      <c r="A329" s="226"/>
      <c r="B329" s="14"/>
      <c r="C329" s="18"/>
      <c r="D329" s="18"/>
      <c r="E329" s="20" t="s">
        <v>65</v>
      </c>
      <c r="F329" s="332"/>
      <c r="G329" s="333"/>
      <c r="H329" s="334"/>
      <c r="I329" s="19"/>
      <c r="J329" s="19"/>
      <c r="K329" s="19"/>
      <c r="L329" s="6"/>
      <c r="M329" s="6"/>
      <c r="N329" s="6"/>
      <c r="O329" s="6"/>
      <c r="P329" s="6"/>
      <c r="Q329" s="6"/>
      <c r="R329" s="19"/>
    </row>
    <row collapsed="false" customFormat="false" customHeight="true" hidden="true" ht="29.25" outlineLevel="0" r="330">
      <c r="A330" s="226"/>
      <c r="B330" s="14"/>
      <c r="C330" s="18"/>
      <c r="D330" s="18" t="s">
        <v>227</v>
      </c>
      <c r="E330" s="23" t="s">
        <v>69</v>
      </c>
      <c r="F330" s="335"/>
      <c r="G330" s="336"/>
      <c r="H330" s="331" t="n">
        <f aca="false">I330+J330+L330+R330</f>
        <v>1096.49</v>
      </c>
      <c r="I330" s="18"/>
      <c r="J330" s="18"/>
      <c r="K330" s="18"/>
      <c r="L330" s="6" t="n">
        <v>1096.49</v>
      </c>
      <c r="M330" s="6"/>
      <c r="N330" s="6"/>
      <c r="O330" s="6"/>
      <c r="P330" s="6"/>
      <c r="Q330" s="6"/>
      <c r="R330" s="18"/>
    </row>
    <row collapsed="false" customFormat="false" customHeight="false" hidden="true" ht="15" outlineLevel="0" r="331">
      <c r="A331" s="226"/>
      <c r="B331" s="14"/>
      <c r="C331" s="18"/>
      <c r="D331" s="18"/>
      <c r="E331" s="20" t="s">
        <v>65</v>
      </c>
      <c r="F331" s="332"/>
      <c r="G331" s="333"/>
      <c r="H331" s="334"/>
      <c r="I331" s="18"/>
      <c r="J331" s="18"/>
      <c r="K331" s="18"/>
      <c r="L331" s="6"/>
      <c r="M331" s="6"/>
      <c r="N331" s="6"/>
      <c r="O331" s="6"/>
      <c r="P331" s="6"/>
      <c r="Q331" s="6"/>
      <c r="R331" s="18"/>
    </row>
    <row collapsed="false" customFormat="false" customHeight="true" hidden="true" ht="15" outlineLevel="0" r="332">
      <c r="A332" s="226"/>
      <c r="B332" s="14"/>
      <c r="C332" s="18"/>
      <c r="D332" s="18" t="s">
        <v>227</v>
      </c>
      <c r="E332" s="23" t="s">
        <v>70</v>
      </c>
      <c r="F332" s="335"/>
      <c r="G332" s="336"/>
      <c r="H332" s="331" t="n">
        <f aca="false">I332+J332+L332+R332</f>
        <v>214</v>
      </c>
      <c r="I332" s="18"/>
      <c r="J332" s="18"/>
      <c r="K332" s="18"/>
      <c r="L332" s="6" t="n">
        <v>214</v>
      </c>
      <c r="M332" s="6"/>
      <c r="N332" s="6"/>
      <c r="O332" s="6"/>
      <c r="P332" s="6"/>
      <c r="Q332" s="6"/>
      <c r="R332" s="18"/>
    </row>
    <row collapsed="false" customFormat="false" customHeight="false" hidden="true" ht="15" outlineLevel="0" r="333">
      <c r="A333" s="226"/>
      <c r="B333" s="14"/>
      <c r="C333" s="18"/>
      <c r="D333" s="18"/>
      <c r="E333" s="23" t="s">
        <v>65</v>
      </c>
      <c r="F333" s="318"/>
      <c r="G333" s="319"/>
      <c r="H333" s="337"/>
      <c r="I333" s="18"/>
      <c r="J333" s="18"/>
      <c r="K333" s="18"/>
      <c r="L333" s="6"/>
      <c r="M333" s="6"/>
      <c r="N333" s="6"/>
      <c r="O333" s="6"/>
      <c r="P333" s="6"/>
      <c r="Q333" s="6"/>
      <c r="R333" s="18"/>
    </row>
    <row collapsed="false" customFormat="false" customHeight="false" hidden="true" ht="15" outlineLevel="0" r="334">
      <c r="A334" s="226"/>
      <c r="B334" s="14"/>
      <c r="C334" s="18"/>
      <c r="D334" s="18"/>
      <c r="E334" s="23"/>
      <c r="F334" s="318"/>
      <c r="G334" s="319"/>
      <c r="H334" s="337"/>
      <c r="I334" s="18"/>
      <c r="J334" s="18"/>
      <c r="K334" s="18"/>
      <c r="L334" s="6"/>
      <c r="M334" s="6"/>
      <c r="N334" s="6"/>
      <c r="O334" s="6"/>
      <c r="P334" s="6"/>
      <c r="Q334" s="6"/>
      <c r="R334" s="18"/>
    </row>
    <row collapsed="false" customFormat="false" customHeight="false" hidden="true" ht="15" outlineLevel="0" r="335">
      <c r="A335" s="226"/>
      <c r="B335" s="14"/>
      <c r="C335" s="18"/>
      <c r="D335" s="18"/>
      <c r="E335" s="23"/>
      <c r="F335" s="318"/>
      <c r="G335" s="319"/>
      <c r="H335" s="337"/>
      <c r="I335" s="18"/>
      <c r="J335" s="18"/>
      <c r="K335" s="18"/>
      <c r="L335" s="6"/>
      <c r="M335" s="6"/>
      <c r="N335" s="6"/>
      <c r="O335" s="6"/>
      <c r="P335" s="6"/>
      <c r="Q335" s="6"/>
      <c r="R335" s="18"/>
    </row>
    <row collapsed="false" customFormat="false" customHeight="false" hidden="true" ht="15" outlineLevel="0" r="336">
      <c r="A336" s="226"/>
      <c r="B336" s="14"/>
      <c r="C336" s="18"/>
      <c r="D336" s="18"/>
      <c r="E336" s="23"/>
      <c r="F336" s="318"/>
      <c r="G336" s="319"/>
      <c r="H336" s="337"/>
      <c r="I336" s="18"/>
      <c r="J336" s="18"/>
      <c r="K336" s="18"/>
      <c r="L336" s="6"/>
      <c r="M336" s="6"/>
      <c r="N336" s="6"/>
      <c r="O336" s="6"/>
      <c r="P336" s="6"/>
      <c r="Q336" s="6"/>
      <c r="R336" s="18"/>
    </row>
    <row collapsed="false" customFormat="false" customHeight="false" hidden="true" ht="15" outlineLevel="0" r="337">
      <c r="A337" s="226"/>
      <c r="B337" s="14"/>
      <c r="C337" s="18"/>
      <c r="D337" s="18"/>
      <c r="E337" s="23"/>
      <c r="F337" s="318"/>
      <c r="G337" s="319"/>
      <c r="H337" s="337"/>
      <c r="I337" s="18"/>
      <c r="J337" s="18"/>
      <c r="K337" s="18"/>
      <c r="L337" s="6"/>
      <c r="M337" s="6"/>
      <c r="N337" s="6"/>
      <c r="O337" s="6"/>
      <c r="P337" s="6"/>
      <c r="Q337" s="6"/>
      <c r="R337" s="18"/>
    </row>
    <row collapsed="false" customFormat="false" customHeight="false" hidden="true" ht="15" outlineLevel="0" r="338">
      <c r="A338" s="226"/>
      <c r="B338" s="14"/>
      <c r="C338" s="18"/>
      <c r="D338" s="18"/>
      <c r="E338" s="23"/>
      <c r="F338" s="318"/>
      <c r="G338" s="319"/>
      <c r="H338" s="337"/>
      <c r="I338" s="18"/>
      <c r="J338" s="18"/>
      <c r="K338" s="18"/>
      <c r="L338" s="6"/>
      <c r="M338" s="6"/>
      <c r="N338" s="6"/>
      <c r="O338" s="6"/>
      <c r="P338" s="6"/>
      <c r="Q338" s="6"/>
      <c r="R338" s="18"/>
    </row>
    <row collapsed="false" customFormat="false" customHeight="false" hidden="true" ht="15" outlineLevel="0" r="339">
      <c r="A339" s="226"/>
      <c r="B339" s="14"/>
      <c r="C339" s="18"/>
      <c r="D339" s="18"/>
      <c r="E339" s="23"/>
      <c r="F339" s="318"/>
      <c r="G339" s="319"/>
      <c r="H339" s="337"/>
      <c r="I339" s="18"/>
      <c r="J339" s="18"/>
      <c r="K339" s="18"/>
      <c r="L339" s="6"/>
      <c r="M339" s="6"/>
      <c r="N339" s="6"/>
      <c r="O339" s="6"/>
      <c r="P339" s="6"/>
      <c r="Q339" s="6"/>
      <c r="R339" s="18"/>
    </row>
    <row collapsed="false" customFormat="false" customHeight="false" hidden="true" ht="15" outlineLevel="0" r="340">
      <c r="A340" s="226"/>
      <c r="B340" s="14"/>
      <c r="C340" s="18"/>
      <c r="D340" s="18"/>
      <c r="E340" s="23"/>
      <c r="F340" s="318"/>
      <c r="G340" s="319"/>
      <c r="H340" s="337"/>
      <c r="I340" s="18"/>
      <c r="J340" s="18"/>
      <c r="K340" s="18"/>
      <c r="L340" s="6"/>
      <c r="M340" s="6"/>
      <c r="N340" s="6"/>
      <c r="O340" s="6"/>
      <c r="P340" s="6"/>
      <c r="Q340" s="6"/>
      <c r="R340" s="18"/>
    </row>
    <row collapsed="false" customFormat="false" customHeight="true" hidden="true" ht="8.25" outlineLevel="0" r="341">
      <c r="A341" s="226"/>
      <c r="B341" s="14"/>
      <c r="C341" s="18"/>
      <c r="D341" s="18"/>
      <c r="E341" s="20"/>
      <c r="F341" s="9"/>
      <c r="G341" s="315"/>
      <c r="H341" s="338"/>
      <c r="I341" s="18"/>
      <c r="J341" s="18"/>
      <c r="K341" s="18"/>
      <c r="L341" s="6"/>
      <c r="M341" s="6"/>
      <c r="N341" s="6"/>
      <c r="O341" s="6"/>
      <c r="P341" s="6"/>
      <c r="Q341" s="6"/>
      <c r="R341" s="18"/>
    </row>
    <row collapsed="false" customFormat="true" customHeight="true" hidden="true" ht="14.45" outlineLevel="0" r="342" s="340">
      <c r="A342" s="255"/>
      <c r="B342" s="255" t="s">
        <v>71</v>
      </c>
      <c r="C342" s="256"/>
      <c r="D342" s="256"/>
      <c r="E342" s="256"/>
      <c r="F342" s="257"/>
      <c r="G342" s="258"/>
      <c r="H342" s="339" t="n">
        <f aca="false">H332+H330+H328</f>
        <v>1423.89</v>
      </c>
      <c r="I342" s="274"/>
      <c r="J342" s="275"/>
      <c r="K342" s="275"/>
      <c r="L342" s="257" t="n">
        <v>599.2</v>
      </c>
      <c r="M342" s="258"/>
      <c r="N342" s="258"/>
      <c r="O342" s="258"/>
      <c r="P342" s="258"/>
      <c r="Q342" s="339" t="n">
        <f aca="false">L332+L330+L328</f>
        <v>1423.89</v>
      </c>
      <c r="R342" s="264" t="s">
        <v>148</v>
      </c>
    </row>
    <row collapsed="false" customFormat="false" customHeight="false" hidden="true" ht="15.75" outlineLevel="0" r="343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</row>
    <row collapsed="false" customFormat="false" customHeight="false" hidden="true" ht="15.75" outlineLevel="0" r="344">
      <c r="A344" s="25"/>
    </row>
    <row collapsed="false" customFormat="false" customHeight="false" hidden="true" ht="15.75" outlineLevel="0" r="345">
      <c r="A345" s="2"/>
    </row>
    <row collapsed="false" customFormat="false" customHeight="false" hidden="true" ht="15.75" outlineLevel="0" r="346">
      <c r="A346" s="1" t="s">
        <v>228</v>
      </c>
    </row>
    <row collapsed="false" customFormat="false" customHeight="false" hidden="true" ht="15.75" outlineLevel="0" r="347">
      <c r="A347" s="26" t="s">
        <v>229</v>
      </c>
      <c r="B347" s="26"/>
      <c r="C347" s="26"/>
      <c r="D347" s="26"/>
      <c r="E347" s="26"/>
      <c r="F347" s="26"/>
      <c r="G347" s="26"/>
    </row>
    <row collapsed="false" customFormat="false" customHeight="false" hidden="true" ht="15.75" outlineLevel="0" r="348">
      <c r="A348" s="2"/>
    </row>
    <row collapsed="false" customFormat="false" customHeight="true" hidden="true" ht="164.25" outlineLevel="0" r="349">
      <c r="A349" s="6" t="s">
        <v>154</v>
      </c>
      <c r="B349" s="6" t="s">
        <v>200</v>
      </c>
      <c r="C349" s="6" t="s">
        <v>50</v>
      </c>
      <c r="D349" s="6" t="s">
        <v>201</v>
      </c>
      <c r="E349" s="6" t="s">
        <v>52</v>
      </c>
      <c r="F349" s="6" t="s">
        <v>202</v>
      </c>
      <c r="G349" s="6"/>
      <c r="H349" s="6"/>
      <c r="I349" s="6"/>
      <c r="J349" s="6"/>
    </row>
    <row collapsed="false" customFormat="false" customHeight="false" hidden="true" ht="45" outlineLevel="0" r="350">
      <c r="A350" s="6"/>
      <c r="B350" s="6"/>
      <c r="C350" s="6"/>
      <c r="D350" s="6"/>
      <c r="E350" s="6"/>
      <c r="F350" s="7" t="s">
        <v>56</v>
      </c>
      <c r="G350" s="7" t="s">
        <v>57</v>
      </c>
      <c r="H350" s="7" t="s">
        <v>58</v>
      </c>
      <c r="I350" s="7" t="s">
        <v>204</v>
      </c>
      <c r="J350" s="197" t="s">
        <v>205</v>
      </c>
    </row>
    <row collapsed="false" customFormat="false" customHeight="false" hidden="true" ht="15" outlineLevel="0" r="351">
      <c r="A351" s="182" t="n">
        <v>1</v>
      </c>
      <c r="B351" s="182" t="n">
        <v>2</v>
      </c>
      <c r="C351" s="182" t="n">
        <v>3</v>
      </c>
      <c r="D351" s="182" t="n">
        <v>4</v>
      </c>
      <c r="E351" s="182" t="n">
        <v>5</v>
      </c>
      <c r="F351" s="182" t="n">
        <v>6</v>
      </c>
      <c r="G351" s="182" t="n">
        <v>7</v>
      </c>
      <c r="H351" s="182" t="n">
        <v>8</v>
      </c>
      <c r="I351" s="182" t="n">
        <v>9</v>
      </c>
      <c r="J351" s="197" t="n">
        <v>10</v>
      </c>
    </row>
    <row collapsed="false" customFormat="false" customHeight="true" hidden="true" ht="15" outlineLevel="0" r="352">
      <c r="A352" s="14" t="n">
        <v>2</v>
      </c>
      <c r="B352" s="265" t="s">
        <v>230</v>
      </c>
      <c r="C352" s="18" t="s">
        <v>231</v>
      </c>
      <c r="D352" s="14" t="s">
        <v>232</v>
      </c>
      <c r="E352" s="23" t="s">
        <v>64</v>
      </c>
      <c r="F352" s="292" t="n">
        <f aca="false">G352++H352+I352+J352</f>
        <v>141.8</v>
      </c>
      <c r="G352" s="292" t="n">
        <f aca="false">G365+G373</f>
        <v>0</v>
      </c>
      <c r="H352" s="292" t="n">
        <f aca="false">H365+H373</f>
        <v>0</v>
      </c>
      <c r="I352" s="292" t="n">
        <f aca="false">I365+I373</f>
        <v>141.8</v>
      </c>
      <c r="J352" s="292" t="n">
        <f aca="false">J365+J373</f>
        <v>0</v>
      </c>
    </row>
    <row collapsed="false" customFormat="false" customHeight="true" hidden="true" ht="60.75" outlineLevel="0" r="353">
      <c r="A353" s="14"/>
      <c r="B353" s="189" t="s">
        <v>27</v>
      </c>
      <c r="C353" s="18"/>
      <c r="D353" s="14"/>
      <c r="E353" s="20" t="s">
        <v>65</v>
      </c>
      <c r="F353" s="292"/>
      <c r="G353" s="292"/>
      <c r="H353" s="292"/>
      <c r="I353" s="292"/>
      <c r="J353" s="292"/>
    </row>
    <row collapsed="false" customFormat="false" customHeight="true" hidden="true" ht="58.5" outlineLevel="0" r="354">
      <c r="A354" s="14"/>
      <c r="B354" s="189"/>
      <c r="C354" s="341" t="s">
        <v>66</v>
      </c>
      <c r="D354" s="14"/>
      <c r="E354" s="185" t="s">
        <v>69</v>
      </c>
      <c r="F354" s="200" t="n">
        <f aca="false">G354++H354+I354+J354</f>
        <v>278.2</v>
      </c>
      <c r="G354" s="200" t="n">
        <f aca="false">G376</f>
        <v>0</v>
      </c>
      <c r="H354" s="200" t="n">
        <f aca="false">H376</f>
        <v>0</v>
      </c>
      <c r="I354" s="200" t="n">
        <f aca="false">I376</f>
        <v>278.2</v>
      </c>
      <c r="J354" s="200" t="n">
        <f aca="false">J376</f>
        <v>0</v>
      </c>
    </row>
    <row collapsed="false" customFormat="false" customHeight="true" hidden="true" ht="58.5" outlineLevel="0" r="355">
      <c r="A355" s="14"/>
      <c r="B355" s="189"/>
      <c r="C355" s="341" t="s">
        <v>67</v>
      </c>
      <c r="D355" s="14"/>
      <c r="E355" s="185"/>
      <c r="F355" s="200" t="n">
        <f aca="false">G355++H355+I355+J355</f>
        <v>993.7</v>
      </c>
      <c r="G355" s="200" t="n">
        <f aca="false">G377</f>
        <v>0</v>
      </c>
      <c r="H355" s="200" t="n">
        <f aca="false">H377</f>
        <v>0</v>
      </c>
      <c r="I355" s="200" t="n">
        <f aca="false">I377</f>
        <v>993.7</v>
      </c>
      <c r="J355" s="200" t="n">
        <f aca="false">J377</f>
        <v>0</v>
      </c>
    </row>
    <row collapsed="false" customFormat="false" customHeight="true" hidden="true" ht="58.5" outlineLevel="0" r="356">
      <c r="A356" s="14"/>
      <c r="B356" s="189"/>
      <c r="C356" s="341" t="s">
        <v>68</v>
      </c>
      <c r="D356" s="14"/>
      <c r="E356" s="185"/>
      <c r="F356" s="200" t="n">
        <f aca="false">G356++H356+I356+J356</f>
        <v>200.9</v>
      </c>
      <c r="G356" s="200" t="n">
        <f aca="false">G378</f>
        <v>0</v>
      </c>
      <c r="H356" s="200" t="n">
        <f aca="false">H378</f>
        <v>0</v>
      </c>
      <c r="I356" s="200" t="n">
        <f aca="false">I378</f>
        <v>200.9</v>
      </c>
      <c r="J356" s="200" t="n">
        <f aca="false">J378</f>
        <v>0</v>
      </c>
    </row>
    <row collapsed="false" customFormat="false" customHeight="true" hidden="true" ht="58.5" outlineLevel="0" r="357">
      <c r="A357" s="14"/>
      <c r="B357" s="188"/>
      <c r="C357" s="341" t="s">
        <v>233</v>
      </c>
      <c r="D357" s="14"/>
      <c r="E357" s="188"/>
      <c r="F357" s="200" t="n">
        <f aca="false">G357++H357+I357+J357</f>
        <v>360.5</v>
      </c>
      <c r="G357" s="202" t="n">
        <f aca="false">G367</f>
        <v>0</v>
      </c>
      <c r="H357" s="202" t="n">
        <f aca="false">H367</f>
        <v>0</v>
      </c>
      <c r="I357" s="202" t="n">
        <f aca="false">I367</f>
        <v>360.5</v>
      </c>
      <c r="J357" s="202" t="n">
        <f aca="false">J367</f>
        <v>0</v>
      </c>
    </row>
    <row collapsed="false" customFormat="false" customHeight="false" hidden="true" ht="15" outlineLevel="0" r="358">
      <c r="A358" s="14"/>
      <c r="B358" s="125"/>
      <c r="C358" s="237"/>
      <c r="D358" s="14"/>
      <c r="E358" s="256" t="s">
        <v>65</v>
      </c>
      <c r="F358" s="342" t="n">
        <f aca="false">F356+F355+F354+F357</f>
        <v>1833.3</v>
      </c>
      <c r="G358" s="342" t="n">
        <f aca="false">G356+G355+G354+G357</f>
        <v>0</v>
      </c>
      <c r="H358" s="342" t="n">
        <f aca="false">H356+H355+H354+H357</f>
        <v>0</v>
      </c>
      <c r="I358" s="342" t="n">
        <f aca="false">I356+I355+I354+I357</f>
        <v>1833.3</v>
      </c>
      <c r="J358" s="342" t="n">
        <f aca="false">J356+J355+J354+J357</f>
        <v>0</v>
      </c>
    </row>
    <row collapsed="false" customFormat="false" customHeight="false" hidden="true" ht="15" outlineLevel="0" r="359">
      <c r="A359" s="14"/>
      <c r="B359" s="125"/>
      <c r="C359" s="341" t="s">
        <v>66</v>
      </c>
      <c r="D359" s="14"/>
      <c r="E359" s="23" t="s">
        <v>70</v>
      </c>
      <c r="F359" s="200" t="n">
        <f aca="false">G359++H359+I359+J359</f>
        <v>226</v>
      </c>
      <c r="G359" s="200" t="n">
        <f aca="false">G381</f>
        <v>0</v>
      </c>
      <c r="H359" s="200" t="n">
        <f aca="false">H381</f>
        <v>0</v>
      </c>
      <c r="I359" s="200" t="n">
        <f aca="false">I381</f>
        <v>226</v>
      </c>
      <c r="J359" s="200" t="n">
        <f aca="false">J381</f>
        <v>0</v>
      </c>
    </row>
    <row collapsed="false" customFormat="false" customHeight="false" hidden="true" ht="15" outlineLevel="0" r="360">
      <c r="A360" s="14"/>
      <c r="B360" s="125"/>
      <c r="C360" s="341" t="s">
        <v>67</v>
      </c>
      <c r="D360" s="14"/>
      <c r="E360" s="23"/>
      <c r="F360" s="200" t="n">
        <f aca="false">G360++H360+I360+J360</f>
        <v>818</v>
      </c>
      <c r="G360" s="200" t="n">
        <f aca="false">G382</f>
        <v>0</v>
      </c>
      <c r="H360" s="200" t="n">
        <f aca="false">H382</f>
        <v>0</v>
      </c>
      <c r="I360" s="200" t="n">
        <f aca="false">I382</f>
        <v>818</v>
      </c>
      <c r="J360" s="200" t="n">
        <f aca="false">J382</f>
        <v>0</v>
      </c>
    </row>
    <row collapsed="false" customFormat="false" customHeight="false" hidden="true" ht="15" outlineLevel="0" r="361">
      <c r="A361" s="14"/>
      <c r="B361" s="125"/>
      <c r="C361" s="341" t="s">
        <v>68</v>
      </c>
      <c r="D361" s="14"/>
      <c r="E361" s="23"/>
      <c r="F361" s="200" t="n">
        <f aca="false">G361++H361+I361+J361</f>
        <v>213.1</v>
      </c>
      <c r="G361" s="200" t="n">
        <f aca="false">G383</f>
        <v>0</v>
      </c>
      <c r="H361" s="200" t="n">
        <f aca="false">H383</f>
        <v>0</v>
      </c>
      <c r="I361" s="200" t="n">
        <f aca="false">I383</f>
        <v>213.1</v>
      </c>
      <c r="J361" s="200" t="n">
        <f aca="false">J383</f>
        <v>0</v>
      </c>
    </row>
    <row collapsed="false" customFormat="false" customHeight="false" hidden="true" ht="15" outlineLevel="0" r="362">
      <c r="A362" s="14"/>
      <c r="B362" s="125"/>
      <c r="C362" s="341" t="s">
        <v>233</v>
      </c>
      <c r="D362" s="14"/>
      <c r="E362" s="23"/>
      <c r="F362" s="200" t="n">
        <f aca="false">G362++H362+I362+J362</f>
        <v>282.2</v>
      </c>
      <c r="G362" s="343" t="n">
        <f aca="false">G369</f>
        <v>0</v>
      </c>
      <c r="H362" s="200" t="n">
        <f aca="false">H369</f>
        <v>0</v>
      </c>
      <c r="I362" s="200" t="n">
        <f aca="false">I369</f>
        <v>282.2</v>
      </c>
      <c r="J362" s="200" t="n">
        <f aca="false">J369</f>
        <v>0</v>
      </c>
    </row>
    <row collapsed="false" customFormat="false" customHeight="false" hidden="true" ht="15" outlineLevel="0" r="363">
      <c r="A363" s="14"/>
      <c r="B363" s="126"/>
      <c r="C363" s="8"/>
      <c r="D363" s="14"/>
      <c r="E363" s="20" t="s">
        <v>65</v>
      </c>
      <c r="F363" s="344" t="n">
        <f aca="false">F361+F360+F359+F362</f>
        <v>1539.3</v>
      </c>
      <c r="G363" s="230" t="n">
        <f aca="false">G361+G360+G359+G362</f>
        <v>0</v>
      </c>
      <c r="H363" s="230" t="n">
        <f aca="false">H361+H360+H359+H362</f>
        <v>0</v>
      </c>
      <c r="I363" s="230" t="n">
        <f aca="false">I361+I360+I359+I362</f>
        <v>1539.3</v>
      </c>
      <c r="J363" s="230" t="n">
        <f aca="false">J361+J360+J359+J362</f>
        <v>0</v>
      </c>
    </row>
    <row collapsed="false" customFormat="false" customHeight="false" hidden="true" ht="15" outlineLevel="0" r="364">
      <c r="A364" s="255"/>
      <c r="B364" s="255" t="s">
        <v>71</v>
      </c>
      <c r="C364" s="255"/>
      <c r="D364" s="256"/>
      <c r="E364" s="256"/>
      <c r="F364" s="345" t="n">
        <f aca="false">F363+F358+F352</f>
        <v>3514.4</v>
      </c>
      <c r="G364" s="345" t="n">
        <f aca="false">G363+G358+G352</f>
        <v>0</v>
      </c>
      <c r="H364" s="345" t="n">
        <f aca="false">H363+H358+H352</f>
        <v>0</v>
      </c>
      <c r="I364" s="345" t="n">
        <f aca="false">I363+I358+I352</f>
        <v>3514.4</v>
      </c>
      <c r="J364" s="275" t="n">
        <f aca="false">J363+J358+J352</f>
        <v>0</v>
      </c>
    </row>
    <row collapsed="false" customFormat="false" customHeight="true" hidden="true" ht="15.75" outlineLevel="0" r="365">
      <c r="A365" s="346" t="s">
        <v>234</v>
      </c>
      <c r="B365" s="347" t="s">
        <v>79</v>
      </c>
      <c r="C365" s="18" t="s">
        <v>231</v>
      </c>
      <c r="D365" s="14" t="s">
        <v>235</v>
      </c>
      <c r="E365" s="23" t="s">
        <v>64</v>
      </c>
      <c r="F365" s="271" t="n">
        <f aca="false">G365+H365+I365+J365</f>
        <v>141.8</v>
      </c>
      <c r="G365" s="11" t="n">
        <v>0</v>
      </c>
      <c r="H365" s="11" t="n">
        <v>0</v>
      </c>
      <c r="I365" s="19" t="n">
        <v>141.8</v>
      </c>
      <c r="J365" s="11" t="n">
        <v>0</v>
      </c>
    </row>
    <row collapsed="false" customFormat="false" customHeight="false" hidden="true" ht="105" outlineLevel="0" r="366">
      <c r="A366" s="346"/>
      <c r="B366" s="188" t="s">
        <v>76</v>
      </c>
      <c r="C366" s="18"/>
      <c r="D366" s="14"/>
      <c r="E366" s="20" t="s">
        <v>65</v>
      </c>
      <c r="F366" s="271"/>
      <c r="G366" s="11"/>
      <c r="H366" s="11"/>
      <c r="I366" s="19"/>
      <c r="J366" s="11"/>
    </row>
    <row collapsed="false" customFormat="false" customHeight="false" hidden="true" ht="15" outlineLevel="0" r="367">
      <c r="A367" s="346"/>
      <c r="B367" s="125"/>
      <c r="C367" s="18"/>
      <c r="D367" s="14"/>
      <c r="E367" s="23" t="s">
        <v>69</v>
      </c>
      <c r="F367" s="239" t="n">
        <f aca="false">G367+H367+I367+J367</f>
        <v>360.5</v>
      </c>
      <c r="G367" s="30" t="n">
        <v>0</v>
      </c>
      <c r="H367" s="30" t="n">
        <v>0</v>
      </c>
      <c r="I367" s="18" t="n">
        <v>360.5</v>
      </c>
      <c r="J367" s="30" t="n">
        <v>0</v>
      </c>
    </row>
    <row collapsed="false" customFormat="false" customHeight="false" hidden="true" ht="15" outlineLevel="0" r="368">
      <c r="A368" s="346"/>
      <c r="B368" s="125"/>
      <c r="C368" s="18"/>
      <c r="D368" s="14"/>
      <c r="E368" s="20" t="s">
        <v>65</v>
      </c>
      <c r="F368" s="239"/>
      <c r="G368" s="30"/>
      <c r="H368" s="30"/>
      <c r="I368" s="18"/>
      <c r="J368" s="30"/>
    </row>
    <row collapsed="false" customFormat="false" customHeight="false" hidden="true" ht="15" outlineLevel="0" r="369">
      <c r="A369" s="346"/>
      <c r="B369" s="125"/>
      <c r="C369" s="18"/>
      <c r="D369" s="14"/>
      <c r="E369" s="23" t="s">
        <v>70</v>
      </c>
      <c r="F369" s="239" t="n">
        <f aca="false">G369+H369+I369+J369</f>
        <v>282.2</v>
      </c>
      <c r="G369" s="30" t="n">
        <v>0</v>
      </c>
      <c r="H369" s="30" t="n">
        <v>0</v>
      </c>
      <c r="I369" s="18" t="n">
        <v>282.2</v>
      </c>
      <c r="J369" s="30" t="n">
        <v>0</v>
      </c>
    </row>
    <row collapsed="false" customFormat="false" customHeight="false" hidden="true" ht="15" outlineLevel="0" r="370">
      <c r="A370" s="346"/>
      <c r="B370" s="126"/>
      <c r="C370" s="18"/>
      <c r="D370" s="14"/>
      <c r="E370" s="20" t="s">
        <v>65</v>
      </c>
      <c r="F370" s="239"/>
      <c r="G370" s="30"/>
      <c r="H370" s="30"/>
      <c r="I370" s="18"/>
      <c r="J370" s="30"/>
    </row>
    <row collapsed="false" customFormat="false" customHeight="false" hidden="true" ht="15.75" outlineLevel="0" r="371">
      <c r="A371" s="255"/>
      <c r="B371" s="255" t="s">
        <v>71</v>
      </c>
      <c r="C371" s="255"/>
      <c r="D371" s="348"/>
      <c r="E371" s="348"/>
      <c r="F371" s="349" t="n">
        <f aca="false">F369+F367+F365</f>
        <v>784.5</v>
      </c>
      <c r="G371" s="349" t="n">
        <f aca="false">G369+G367+G365</f>
        <v>0</v>
      </c>
      <c r="H371" s="349" t="n">
        <f aca="false">H369+H367+H365</f>
        <v>0</v>
      </c>
      <c r="I371" s="349" t="n">
        <f aca="false">I369+I367+I365</f>
        <v>784.5</v>
      </c>
      <c r="J371" s="349" t="n">
        <f aca="false">J369+J367+J365</f>
        <v>0</v>
      </c>
    </row>
    <row collapsed="false" customFormat="false" customHeight="false" hidden="true" ht="15.75" outlineLevel="0" r="372">
      <c r="A372" s="25"/>
    </row>
    <row collapsed="false" customFormat="false" customHeight="true" hidden="true" ht="15.75" outlineLevel="0" r="373">
      <c r="A373" s="350" t="s">
        <v>33</v>
      </c>
      <c r="B373" s="30" t="s">
        <v>236</v>
      </c>
      <c r="C373" s="14"/>
      <c r="D373" s="14"/>
      <c r="E373" s="351" t="s">
        <v>64</v>
      </c>
      <c r="F373" s="6" t="n">
        <v>0</v>
      </c>
      <c r="G373" s="30" t="n">
        <v>0</v>
      </c>
      <c r="H373" s="30" t="n">
        <v>0</v>
      </c>
      <c r="I373" s="6" t="n">
        <v>0</v>
      </c>
      <c r="J373" s="30" t="n">
        <v>0</v>
      </c>
    </row>
    <row collapsed="false" customFormat="false" customHeight="true" hidden="true" ht="60.75" outlineLevel="0" r="374">
      <c r="A374" s="350"/>
      <c r="B374" s="30"/>
      <c r="C374" s="14"/>
      <c r="D374" s="14"/>
      <c r="E374" s="20" t="s">
        <v>65</v>
      </c>
      <c r="F374" s="6"/>
      <c r="G374" s="30"/>
      <c r="H374" s="30"/>
      <c r="I374" s="6"/>
      <c r="J374" s="30"/>
    </row>
    <row collapsed="false" customFormat="false" customHeight="true" hidden="true" ht="47.25" outlineLevel="0" r="375">
      <c r="A375" s="350"/>
      <c r="B375" s="30"/>
      <c r="C375" s="310"/>
      <c r="D375" s="185" t="s">
        <v>237</v>
      </c>
      <c r="E375" s="185" t="s">
        <v>69</v>
      </c>
      <c r="F375" s="230" t="n">
        <f aca="false">F376+F377+F378</f>
        <v>1472.8</v>
      </c>
      <c r="G375" s="352" t="n">
        <f aca="false">G376+G377+G378</f>
        <v>0</v>
      </c>
      <c r="H375" s="352" t="n">
        <f aca="false">H376+H377+H378</f>
        <v>0</v>
      </c>
      <c r="I375" s="352" t="n">
        <f aca="false">I376+I377+I378</f>
        <v>1472.8</v>
      </c>
      <c r="J375" s="352" t="n">
        <f aca="false">J376+J377+J378</f>
        <v>0</v>
      </c>
    </row>
    <row collapsed="false" customFormat="false" customHeight="true" hidden="true" ht="30" outlineLevel="0" r="376">
      <c r="A376" s="350"/>
      <c r="B376" s="30"/>
      <c r="C376" s="341" t="s">
        <v>66</v>
      </c>
      <c r="D376" s="185"/>
      <c r="E376" s="185"/>
      <c r="F376" s="246" t="n">
        <f aca="false">G376+H376+I376+J376</f>
        <v>278.2</v>
      </c>
      <c r="G376" s="34" t="n">
        <v>0</v>
      </c>
      <c r="H376" s="34" t="n">
        <v>0</v>
      </c>
      <c r="I376" s="237" t="n">
        <v>278.2</v>
      </c>
      <c r="J376" s="34" t="n">
        <v>0</v>
      </c>
    </row>
    <row collapsed="false" customFormat="false" customHeight="true" hidden="true" ht="30" outlineLevel="0" r="377">
      <c r="A377" s="350"/>
      <c r="B377" s="30"/>
      <c r="C377" s="341" t="s">
        <v>67</v>
      </c>
      <c r="D377" s="185"/>
      <c r="E377" s="185"/>
      <c r="F377" s="246" t="n">
        <f aca="false">G377+H377+I377+J377</f>
        <v>993.7</v>
      </c>
      <c r="G377" s="34" t="n">
        <v>0</v>
      </c>
      <c r="H377" s="34" t="n">
        <v>0</v>
      </c>
      <c r="I377" s="237" t="n">
        <v>993.7</v>
      </c>
      <c r="J377" s="34" t="n">
        <v>0</v>
      </c>
    </row>
    <row collapsed="false" customFormat="false" customHeight="true" hidden="true" ht="25.5" outlineLevel="0" r="378">
      <c r="A378" s="350"/>
      <c r="B378" s="30"/>
      <c r="C378" s="341" t="s">
        <v>68</v>
      </c>
      <c r="D378" s="185"/>
      <c r="E378" s="185"/>
      <c r="F378" s="246" t="n">
        <f aca="false">G378+H378+I378+J378</f>
        <v>200.9</v>
      </c>
      <c r="G378" s="34" t="n">
        <v>0</v>
      </c>
      <c r="H378" s="34" t="n">
        <v>0</v>
      </c>
      <c r="I378" s="237" t="n">
        <v>200.9</v>
      </c>
      <c r="J378" s="34" t="n">
        <v>0</v>
      </c>
    </row>
    <row collapsed="false" customFormat="false" customHeight="true" hidden="true" ht="15.75" outlineLevel="0" r="379">
      <c r="A379" s="350"/>
      <c r="B379" s="30"/>
      <c r="C379" s="237"/>
      <c r="D379" s="185"/>
      <c r="E379" s="20" t="s">
        <v>65</v>
      </c>
      <c r="F379" s="8"/>
      <c r="G379" s="304"/>
      <c r="H379" s="304"/>
      <c r="I379" s="8"/>
      <c r="J379" s="304"/>
    </row>
    <row collapsed="false" customFormat="false" customHeight="true" hidden="true" ht="15" outlineLevel="0" r="380">
      <c r="A380" s="350"/>
      <c r="B380" s="30"/>
      <c r="C380" s="310"/>
      <c r="D380" s="353"/>
      <c r="E380" s="23" t="s">
        <v>70</v>
      </c>
      <c r="F380" s="230" t="n">
        <f aca="false">G380+H380+I380+J380</f>
        <v>1257.1</v>
      </c>
      <c r="G380" s="352" t="n">
        <f aca="false">G381+G382+G383</f>
        <v>0</v>
      </c>
      <c r="H380" s="352" t="n">
        <f aca="false">H381+H382+H383</f>
        <v>0</v>
      </c>
      <c r="I380" s="352" t="n">
        <f aca="false">I381+I382+I383</f>
        <v>1257.1</v>
      </c>
      <c r="J380" s="352" t="n">
        <f aca="false">J381+J382+J383</f>
        <v>0</v>
      </c>
    </row>
    <row collapsed="false" customFormat="false" customHeight="true" hidden="true" ht="15" outlineLevel="0" r="381">
      <c r="A381" s="350"/>
      <c r="B381" s="30"/>
      <c r="C381" s="341" t="s">
        <v>66</v>
      </c>
      <c r="D381" s="353"/>
      <c r="E381" s="23"/>
      <c r="F381" s="246" t="n">
        <f aca="false">G381+H381+I381+J381</f>
        <v>226</v>
      </c>
      <c r="G381" s="34" t="n">
        <v>0</v>
      </c>
      <c r="H381" s="34" t="n">
        <v>0</v>
      </c>
      <c r="I381" s="237" t="n">
        <v>226</v>
      </c>
      <c r="J381" s="34" t="n">
        <v>0</v>
      </c>
    </row>
    <row collapsed="false" customFormat="false" customHeight="true" hidden="true" ht="15" outlineLevel="0" r="382">
      <c r="A382" s="350"/>
      <c r="B382" s="30"/>
      <c r="C382" s="341" t="s">
        <v>67</v>
      </c>
      <c r="D382" s="353"/>
      <c r="E382" s="23"/>
      <c r="F382" s="246" t="n">
        <f aca="false">G382+H382+I382+J382</f>
        <v>818</v>
      </c>
      <c r="G382" s="34" t="n">
        <v>0</v>
      </c>
      <c r="H382" s="34" t="n">
        <v>0</v>
      </c>
      <c r="I382" s="237" t="n">
        <v>818</v>
      </c>
      <c r="J382" s="34" t="n">
        <v>0</v>
      </c>
    </row>
    <row collapsed="false" customFormat="false" customHeight="true" hidden="true" ht="15.75" outlineLevel="0" r="383">
      <c r="A383" s="350"/>
      <c r="B383" s="30"/>
      <c r="C383" s="354" t="s">
        <v>68</v>
      </c>
      <c r="D383" s="338"/>
      <c r="E383" s="20" t="s">
        <v>65</v>
      </c>
      <c r="F383" s="246" t="n">
        <f aca="false">G383+H383+I383+J383</f>
        <v>213.1</v>
      </c>
      <c r="G383" s="304" t="n">
        <v>0</v>
      </c>
      <c r="H383" s="304" t="n">
        <v>0</v>
      </c>
      <c r="I383" s="8" t="n">
        <v>213.1</v>
      </c>
      <c r="J383" s="304" t="n">
        <v>0</v>
      </c>
    </row>
    <row collapsed="false" customFormat="false" customHeight="false" hidden="true" ht="15.75" outlineLevel="0" r="384">
      <c r="A384" s="348"/>
      <c r="B384" s="348" t="s">
        <v>75</v>
      </c>
      <c r="C384" s="348"/>
      <c r="D384" s="348"/>
      <c r="E384" s="348"/>
      <c r="F384" s="355" t="n">
        <f aca="false">F380+F375+F373</f>
        <v>2729.9</v>
      </c>
      <c r="G384" s="356" t="n">
        <f aca="false">G380+G375+G373</f>
        <v>0</v>
      </c>
      <c r="H384" s="349" t="n">
        <f aca="false">H380+H375+H373</f>
        <v>0</v>
      </c>
      <c r="I384" s="349" t="n">
        <f aca="false">I380+I375+I373</f>
        <v>2729.9</v>
      </c>
      <c r="J384" s="349" t="n">
        <f aca="false">J380+J375+J373</f>
        <v>0</v>
      </c>
    </row>
    <row collapsed="false" customFormat="false" customHeight="false" hidden="true" ht="15.75" outlineLevel="0" r="385">
      <c r="A385" s="1"/>
    </row>
    <row collapsed="false" customFormat="false" customHeight="false" hidden="true" ht="15.75" outlineLevel="0" r="386">
      <c r="A386" s="1"/>
    </row>
    <row collapsed="false" customFormat="false" customHeight="false" hidden="true" ht="15.75" outlineLevel="0" r="387">
      <c r="A387" s="1"/>
    </row>
    <row collapsed="false" customFormat="false" customHeight="false" hidden="true" ht="15.75" outlineLevel="0" r="388">
      <c r="A388" s="1"/>
    </row>
    <row collapsed="false" customFormat="false" customHeight="false" hidden="true" ht="15.75" outlineLevel="0" r="389">
      <c r="A389" s="1"/>
    </row>
    <row collapsed="false" customFormat="false" customHeight="false" hidden="true" ht="15.75" outlineLevel="0" r="390">
      <c r="A390" s="1" t="s">
        <v>238</v>
      </c>
    </row>
    <row collapsed="false" customFormat="false" customHeight="false" hidden="true" ht="15.75" outlineLevel="0" r="391">
      <c r="A391" s="2"/>
    </row>
    <row collapsed="false" customFormat="false" customHeight="false" hidden="true" ht="15.75" outlineLevel="0" r="392">
      <c r="A392" s="26" t="s">
        <v>239</v>
      </c>
      <c r="B392" s="26"/>
      <c r="C392" s="26"/>
      <c r="D392" s="26"/>
      <c r="E392" s="26"/>
      <c r="F392" s="26"/>
      <c r="G392" s="26"/>
    </row>
    <row collapsed="false" customFormat="false" customHeight="false" hidden="true" ht="15.75" outlineLevel="0" r="393">
      <c r="A393" s="2"/>
    </row>
    <row collapsed="false" customFormat="false" customHeight="true" hidden="true" ht="164.25" outlineLevel="0" r="394">
      <c r="A394" s="6" t="s">
        <v>154</v>
      </c>
      <c r="B394" s="6" t="s">
        <v>200</v>
      </c>
      <c r="C394" s="6" t="s">
        <v>50</v>
      </c>
      <c r="D394" s="6" t="s">
        <v>201</v>
      </c>
      <c r="E394" s="6" t="s">
        <v>52</v>
      </c>
      <c r="F394" s="6" t="s">
        <v>202</v>
      </c>
      <c r="G394" s="6"/>
      <c r="H394" s="6"/>
      <c r="I394" s="6"/>
      <c r="J394" s="6"/>
    </row>
    <row collapsed="false" customFormat="false" customHeight="false" hidden="true" ht="45" outlineLevel="0" r="395">
      <c r="A395" s="6"/>
      <c r="B395" s="6"/>
      <c r="C395" s="6"/>
      <c r="D395" s="6"/>
      <c r="E395" s="6"/>
      <c r="F395" s="7" t="s">
        <v>56</v>
      </c>
      <c r="G395" s="7" t="s">
        <v>57</v>
      </c>
      <c r="H395" s="7" t="s">
        <v>58</v>
      </c>
      <c r="I395" s="7" t="s">
        <v>204</v>
      </c>
      <c r="J395" s="197" t="s">
        <v>205</v>
      </c>
    </row>
    <row collapsed="false" customFormat="false" customHeight="false" hidden="true" ht="15" outlineLevel="0" r="396">
      <c r="A396" s="182" t="n">
        <v>1</v>
      </c>
      <c r="B396" s="182" t="n">
        <v>2</v>
      </c>
      <c r="C396" s="182" t="n">
        <v>3</v>
      </c>
      <c r="D396" s="182" t="n">
        <v>4</v>
      </c>
      <c r="E396" s="182" t="n">
        <v>5</v>
      </c>
      <c r="F396" s="182" t="n">
        <v>6</v>
      </c>
      <c r="G396" s="182" t="n">
        <v>7</v>
      </c>
      <c r="H396" s="182" t="n">
        <v>8</v>
      </c>
      <c r="I396" s="182" t="n">
        <v>9</v>
      </c>
      <c r="J396" s="197" t="n">
        <v>10</v>
      </c>
    </row>
    <row collapsed="false" customFormat="false" customHeight="true" hidden="true" ht="15" outlineLevel="0" r="397">
      <c r="A397" s="14" t="n">
        <v>3</v>
      </c>
      <c r="B397" s="265" t="s">
        <v>37</v>
      </c>
      <c r="C397" s="18" t="s">
        <v>240</v>
      </c>
      <c r="D397" s="18" t="s">
        <v>241</v>
      </c>
      <c r="E397" s="23" t="s">
        <v>64</v>
      </c>
      <c r="F397" s="203" t="n">
        <f aca="false">G397+H397+I397+J397</f>
        <v>832.375</v>
      </c>
      <c r="G397" s="203" t="n">
        <f aca="false">G404</f>
        <v>0</v>
      </c>
      <c r="H397" s="357"/>
      <c r="I397" s="203" t="n">
        <f aca="false">I404</f>
        <v>832.375</v>
      </c>
      <c r="J397" s="203" t="n">
        <f aca="false">J404</f>
        <v>0</v>
      </c>
    </row>
    <row collapsed="false" customFormat="false" customHeight="false" hidden="true" ht="75" outlineLevel="0" r="398">
      <c r="A398" s="14"/>
      <c r="B398" s="265" t="s">
        <v>39</v>
      </c>
      <c r="C398" s="18"/>
      <c r="D398" s="18"/>
      <c r="E398" s="20" t="s">
        <v>65</v>
      </c>
      <c r="F398" s="203"/>
      <c r="G398" s="203"/>
      <c r="H398" s="357"/>
      <c r="I398" s="203"/>
      <c r="J398" s="203"/>
    </row>
    <row collapsed="false" customFormat="false" customHeight="false" hidden="true" ht="15" outlineLevel="0" r="399">
      <c r="A399" s="14"/>
      <c r="B399" s="125"/>
      <c r="C399" s="18"/>
      <c r="D399" s="18"/>
      <c r="E399" s="23" t="s">
        <v>69</v>
      </c>
      <c r="F399" s="203" t="n">
        <f aca="false">G399+H399+I399+J399</f>
        <v>1057.2</v>
      </c>
      <c r="G399" s="203" t="n">
        <f aca="false">G407</f>
        <v>0</v>
      </c>
      <c r="H399" s="357"/>
      <c r="I399" s="203" t="n">
        <f aca="false">I407</f>
        <v>1057.2</v>
      </c>
      <c r="J399" s="203" t="n">
        <f aca="false">J407</f>
        <v>0</v>
      </c>
    </row>
    <row collapsed="false" customFormat="false" customHeight="false" hidden="true" ht="15" outlineLevel="0" r="400">
      <c r="A400" s="14"/>
      <c r="B400" s="125"/>
      <c r="C400" s="18"/>
      <c r="D400" s="18"/>
      <c r="E400" s="20" t="s">
        <v>65</v>
      </c>
      <c r="F400" s="203"/>
      <c r="G400" s="203"/>
      <c r="H400" s="357"/>
      <c r="I400" s="203"/>
      <c r="J400" s="203"/>
    </row>
    <row collapsed="false" customFormat="false" customHeight="false" hidden="true" ht="15" outlineLevel="0" r="401">
      <c r="A401" s="14"/>
      <c r="B401" s="125"/>
      <c r="C401" s="18"/>
      <c r="D401" s="18"/>
      <c r="E401" s="23" t="s">
        <v>70</v>
      </c>
      <c r="F401" s="203" t="n">
        <f aca="false">G401+H401+I401+J401</f>
        <v>1013.1</v>
      </c>
      <c r="G401" s="203" t="n">
        <f aca="false">G409</f>
        <v>0</v>
      </c>
      <c r="H401" s="357"/>
      <c r="I401" s="203" t="n">
        <f aca="false">I409</f>
        <v>1013.1</v>
      </c>
      <c r="J401" s="203" t="n">
        <f aca="false">J409</f>
        <v>0</v>
      </c>
    </row>
    <row collapsed="false" customFormat="false" customHeight="false" hidden="true" ht="15" outlineLevel="0" r="402">
      <c r="A402" s="14"/>
      <c r="B402" s="126"/>
      <c r="C402" s="18"/>
      <c r="D402" s="18"/>
      <c r="E402" s="20" t="s">
        <v>65</v>
      </c>
      <c r="F402" s="203"/>
      <c r="G402" s="203"/>
      <c r="H402" s="357"/>
      <c r="I402" s="203"/>
      <c r="J402" s="203"/>
    </row>
    <row collapsed="false" customFormat="false" customHeight="false" hidden="true" ht="15" outlineLevel="0" r="403">
      <c r="A403" s="9"/>
      <c r="B403" s="9" t="s">
        <v>71</v>
      </c>
      <c r="C403" s="9"/>
      <c r="D403" s="20"/>
      <c r="E403" s="9"/>
      <c r="F403" s="358" t="n">
        <f aca="false">F401+F399+F397</f>
        <v>2902.675</v>
      </c>
      <c r="G403" s="358" t="n">
        <f aca="false">G401+G399+G397</f>
        <v>0</v>
      </c>
      <c r="H403" s="358" t="n">
        <f aca="false">H401+H399+H397</f>
        <v>0</v>
      </c>
      <c r="I403" s="358" t="n">
        <f aca="false">I401+I399+I397</f>
        <v>2902.675</v>
      </c>
      <c r="J403" s="358" t="n">
        <f aca="false">J401+J399+J397</f>
        <v>0</v>
      </c>
    </row>
    <row collapsed="false" customFormat="false" customHeight="true" hidden="true" ht="15" outlineLevel="0" r="404">
      <c r="A404" s="359" t="n">
        <v>41642</v>
      </c>
      <c r="B404" s="265" t="s">
        <v>242</v>
      </c>
      <c r="C404" s="18" t="s">
        <v>240</v>
      </c>
      <c r="D404" s="18" t="s">
        <v>243</v>
      </c>
      <c r="E404" s="23"/>
      <c r="F404" s="247" t="n">
        <f aca="false">G404+H404+I404+J404</f>
        <v>832.375</v>
      </c>
      <c r="G404" s="360" t="n">
        <v>0</v>
      </c>
      <c r="H404" s="360" t="n">
        <v>0</v>
      </c>
      <c r="I404" s="299" t="n">
        <v>832.375</v>
      </c>
      <c r="J404" s="360" t="n">
        <v>0</v>
      </c>
    </row>
    <row collapsed="false" customFormat="false" customHeight="false" hidden="true" ht="45" outlineLevel="0" r="405">
      <c r="A405" s="359"/>
      <c r="B405" s="265" t="s">
        <v>43</v>
      </c>
      <c r="C405" s="18"/>
      <c r="D405" s="18"/>
      <c r="E405" s="23" t="s">
        <v>64</v>
      </c>
      <c r="F405" s="247"/>
      <c r="G405" s="360"/>
      <c r="H405" s="360"/>
      <c r="I405" s="299"/>
      <c r="J405" s="360"/>
    </row>
    <row collapsed="false" customFormat="false" customHeight="false" hidden="true" ht="15" outlineLevel="0" r="406">
      <c r="A406" s="359"/>
      <c r="B406" s="125"/>
      <c r="C406" s="18"/>
      <c r="D406" s="18"/>
      <c r="E406" s="20" t="s">
        <v>65</v>
      </c>
      <c r="F406" s="247"/>
      <c r="G406" s="360"/>
      <c r="H406" s="360"/>
      <c r="I406" s="299"/>
      <c r="J406" s="360"/>
    </row>
    <row collapsed="false" customFormat="false" customHeight="false" hidden="true" ht="15" outlineLevel="0" r="407">
      <c r="A407" s="359"/>
      <c r="B407" s="125"/>
      <c r="C407" s="18"/>
      <c r="D407" s="18"/>
      <c r="E407" s="23" t="s">
        <v>69</v>
      </c>
      <c r="F407" s="247" t="n">
        <f aca="false">G407+H407+I407+J407</f>
        <v>1057.2</v>
      </c>
      <c r="G407" s="361" t="n">
        <v>0</v>
      </c>
      <c r="H407" s="362" t="n">
        <v>0</v>
      </c>
      <c r="I407" s="299" t="n">
        <v>1057.2</v>
      </c>
      <c r="J407" s="361" t="n">
        <v>0</v>
      </c>
    </row>
    <row collapsed="false" customFormat="false" customHeight="false" hidden="true" ht="15" outlineLevel="0" r="408">
      <c r="A408" s="359"/>
      <c r="B408" s="125"/>
      <c r="C408" s="18"/>
      <c r="D408" s="18"/>
      <c r="E408" s="20" t="s">
        <v>65</v>
      </c>
      <c r="F408" s="247"/>
      <c r="G408" s="361"/>
      <c r="H408" s="362"/>
      <c r="I408" s="299"/>
      <c r="J408" s="361"/>
    </row>
    <row collapsed="false" customFormat="false" customHeight="false" hidden="true" ht="15" outlineLevel="0" r="409">
      <c r="A409" s="359"/>
      <c r="B409" s="125"/>
      <c r="C409" s="18"/>
      <c r="D409" s="18"/>
      <c r="E409" s="23" t="s">
        <v>70</v>
      </c>
      <c r="F409" s="247" t="n">
        <f aca="false">G409+H409+I409+J409</f>
        <v>1013.1</v>
      </c>
      <c r="G409" s="360" t="n">
        <v>0</v>
      </c>
      <c r="H409" s="360" t="n">
        <v>0</v>
      </c>
      <c r="I409" s="299" t="n">
        <v>1013.1</v>
      </c>
      <c r="J409" s="360" t="n">
        <v>0</v>
      </c>
    </row>
    <row collapsed="false" customFormat="false" customHeight="false" hidden="true" ht="15" outlineLevel="0" r="410">
      <c r="A410" s="359"/>
      <c r="B410" s="126"/>
      <c r="C410" s="18"/>
      <c r="D410" s="18"/>
      <c r="E410" s="20" t="s">
        <v>65</v>
      </c>
      <c r="F410" s="247"/>
      <c r="G410" s="360"/>
      <c r="H410" s="360"/>
      <c r="I410" s="299"/>
      <c r="J410" s="360"/>
    </row>
    <row collapsed="false" customFormat="false" customHeight="false" hidden="true" ht="15" outlineLevel="0" r="411">
      <c r="A411" s="363"/>
      <c r="B411" s="9" t="s">
        <v>71</v>
      </c>
      <c r="C411" s="9"/>
      <c r="D411" s="20"/>
      <c r="E411" s="9"/>
      <c r="F411" s="260" t="n">
        <f aca="false">F409+F407+F404</f>
        <v>2902.675</v>
      </c>
      <c r="G411" s="260" t="n">
        <f aca="false">G409+G407+G404</f>
        <v>0</v>
      </c>
      <c r="H411" s="260" t="n">
        <f aca="false">H409+H407+H404</f>
        <v>0</v>
      </c>
      <c r="I411" s="260" t="n">
        <f aca="false">I409+I407+I404</f>
        <v>2902.675</v>
      </c>
      <c r="J411" s="260" t="n">
        <f aca="false">J409+J407+J404</f>
        <v>0</v>
      </c>
    </row>
    <row collapsed="false" customFormat="false" customHeight="false" hidden="true" ht="15.75" outlineLevel="0" r="412">
      <c r="A412" s="1"/>
    </row>
    <row collapsed="false" customFormat="false" customHeight="false" hidden="true" ht="15.75" outlineLevel="0" r="413">
      <c r="A413" s="1" t="s">
        <v>244</v>
      </c>
    </row>
    <row collapsed="false" customFormat="false" customHeight="false" hidden="true" ht="15.75" outlineLevel="0" r="414">
      <c r="A414" s="26" t="s">
        <v>151</v>
      </c>
      <c r="B414" s="26"/>
      <c r="C414" s="26"/>
      <c r="D414" s="26"/>
      <c r="E414" s="26"/>
      <c r="F414" s="26"/>
      <c r="G414" s="26"/>
      <c r="H414" s="26"/>
      <c r="I414" s="26"/>
      <c r="J414" s="26"/>
      <c r="K414" s="26"/>
    </row>
    <row collapsed="false" customFormat="false" customHeight="false" hidden="true" ht="15.75" outlineLevel="0" r="415">
      <c r="A415" s="26" t="s">
        <v>245</v>
      </c>
      <c r="B415" s="26"/>
      <c r="C415" s="26"/>
      <c r="D415" s="26"/>
      <c r="E415" s="26"/>
      <c r="F415" s="26"/>
      <c r="G415" s="26"/>
    </row>
    <row collapsed="false" customFormat="false" customHeight="false" hidden="true" ht="15.75" outlineLevel="0" r="416">
      <c r="A416" s="26" t="s">
        <v>246</v>
      </c>
      <c r="B416" s="26"/>
      <c r="C416" s="26"/>
      <c r="D416" s="26"/>
      <c r="E416" s="26"/>
      <c r="F416" s="26"/>
      <c r="G416" s="26"/>
      <c r="H416" s="26"/>
      <c r="I416" s="26"/>
      <c r="J416" s="26"/>
      <c r="K416" s="26"/>
    </row>
    <row collapsed="false" customFormat="false" customHeight="false" hidden="true" ht="15.75" outlineLevel="0" r="417">
      <c r="A417" s="4"/>
    </row>
    <row collapsed="false" customFormat="false" customHeight="true" hidden="true" ht="131.25" outlineLevel="0" r="418">
      <c r="A418" s="146" t="s">
        <v>154</v>
      </c>
      <c r="B418" s="152" t="s">
        <v>247</v>
      </c>
      <c r="C418" s="152" t="s">
        <v>248</v>
      </c>
      <c r="D418" s="152" t="s">
        <v>249</v>
      </c>
      <c r="E418" s="152" t="s">
        <v>250</v>
      </c>
      <c r="F418" s="152" t="s">
        <v>251</v>
      </c>
      <c r="G418" s="152" t="s">
        <v>252</v>
      </c>
      <c r="H418" s="152" t="s">
        <v>253</v>
      </c>
      <c r="I418" s="152"/>
      <c r="J418" s="152" t="s">
        <v>254</v>
      </c>
      <c r="K418" s="152" t="s">
        <v>255</v>
      </c>
    </row>
    <row collapsed="false" customFormat="false" customHeight="false" hidden="true" ht="15" outlineLevel="0" r="419">
      <c r="A419" s="153" t="s">
        <v>9</v>
      </c>
      <c r="B419" s="152"/>
      <c r="C419" s="152"/>
      <c r="D419" s="152"/>
      <c r="E419" s="152"/>
      <c r="F419" s="152"/>
      <c r="G419" s="152"/>
      <c r="H419" s="152"/>
      <c r="I419" s="152"/>
      <c r="J419" s="152"/>
      <c r="K419" s="152"/>
    </row>
    <row collapsed="false" customFormat="false" customHeight="false" hidden="true" ht="15" outlineLevel="0" r="420">
      <c r="A420" s="364" t="n">
        <v>1</v>
      </c>
      <c r="B420" s="364" t="n">
        <v>2</v>
      </c>
      <c r="C420" s="364" t="n">
        <v>3</v>
      </c>
      <c r="D420" s="364" t="n">
        <v>4</v>
      </c>
      <c r="E420" s="364" t="n">
        <v>5</v>
      </c>
      <c r="F420" s="364" t="n">
        <v>6</v>
      </c>
      <c r="G420" s="364" t="n">
        <v>7</v>
      </c>
      <c r="H420" s="365" t="n">
        <v>8</v>
      </c>
      <c r="I420" s="365"/>
      <c r="J420" s="364" t="n">
        <v>9</v>
      </c>
      <c r="K420" s="366" t="n">
        <v>10</v>
      </c>
    </row>
    <row collapsed="false" customFormat="false" customHeight="true" hidden="true" ht="120.75" outlineLevel="0" r="421">
      <c r="A421" s="7" t="n">
        <v>1</v>
      </c>
      <c r="B421" s="20" t="s">
        <v>256</v>
      </c>
      <c r="C421" s="9" t="s">
        <v>167</v>
      </c>
      <c r="D421" s="9" t="s">
        <v>257</v>
      </c>
      <c r="E421" s="9" t="s">
        <v>258</v>
      </c>
      <c r="F421" s="7" t="s">
        <v>148</v>
      </c>
      <c r="G421" s="20" t="n">
        <v>73.5</v>
      </c>
      <c r="H421" s="14" t="s">
        <v>259</v>
      </c>
      <c r="I421" s="14"/>
      <c r="J421" s="9" t="s">
        <v>260</v>
      </c>
      <c r="K421" s="8" t="s">
        <v>261</v>
      </c>
    </row>
    <row collapsed="false" customFormat="false" customHeight="true" hidden="true" ht="15" outlineLevel="0" r="422">
      <c r="A422" s="6" t="n">
        <v>2</v>
      </c>
      <c r="B422" s="18" t="s">
        <v>262</v>
      </c>
      <c r="C422" s="14" t="s">
        <v>169</v>
      </c>
      <c r="D422" s="14" t="s">
        <v>263</v>
      </c>
      <c r="E422" s="14" t="s">
        <v>258</v>
      </c>
      <c r="F422" s="188" t="s">
        <v>264</v>
      </c>
      <c r="G422" s="18" t="n">
        <v>1.2</v>
      </c>
      <c r="H422" s="14" t="s">
        <v>259</v>
      </c>
      <c r="I422" s="14"/>
      <c r="J422" s="14" t="s">
        <v>260</v>
      </c>
      <c r="K422" s="14" t="s">
        <v>261</v>
      </c>
    </row>
    <row collapsed="false" customFormat="false" customHeight="false" hidden="true" ht="225" outlineLevel="0" r="423">
      <c r="A423" s="6"/>
      <c r="B423" s="18"/>
      <c r="C423" s="14"/>
      <c r="D423" s="14"/>
      <c r="E423" s="14"/>
      <c r="F423" s="7" t="s">
        <v>265</v>
      </c>
      <c r="G423" s="18"/>
      <c r="H423" s="14"/>
      <c r="I423" s="14"/>
      <c r="J423" s="14"/>
      <c r="K423" s="14"/>
    </row>
    <row collapsed="false" customFormat="false" customHeight="true" hidden="true" ht="135.75" outlineLevel="0" r="424">
      <c r="A424" s="7" t="n">
        <v>3</v>
      </c>
      <c r="B424" s="20" t="s">
        <v>266</v>
      </c>
      <c r="C424" s="9" t="s">
        <v>169</v>
      </c>
      <c r="D424" s="9" t="s">
        <v>267</v>
      </c>
      <c r="E424" s="9" t="s">
        <v>258</v>
      </c>
      <c r="F424" s="7" t="s">
        <v>268</v>
      </c>
      <c r="G424" s="20" t="n">
        <v>10</v>
      </c>
      <c r="H424" s="14" t="s">
        <v>259</v>
      </c>
      <c r="I424" s="14"/>
      <c r="J424" s="9" t="s">
        <v>82</v>
      </c>
      <c r="K424" s="8" t="s">
        <v>261</v>
      </c>
    </row>
    <row collapsed="false" customFormat="false" customHeight="true" hidden="true" ht="120.75" outlineLevel="0" r="425">
      <c r="A425" s="7" t="n">
        <v>4</v>
      </c>
      <c r="B425" s="20" t="s">
        <v>269</v>
      </c>
      <c r="C425" s="9" t="s">
        <v>167</v>
      </c>
      <c r="D425" s="9" t="s">
        <v>270</v>
      </c>
      <c r="E425" s="9" t="s">
        <v>258</v>
      </c>
      <c r="F425" s="9" t="s">
        <v>148</v>
      </c>
      <c r="G425" s="20" t="n">
        <v>91</v>
      </c>
      <c r="H425" s="14" t="s">
        <v>259</v>
      </c>
      <c r="I425" s="14"/>
      <c r="J425" s="9" t="s">
        <v>271</v>
      </c>
      <c r="K425" s="8" t="s">
        <v>261</v>
      </c>
    </row>
    <row collapsed="false" customFormat="false" customHeight="true" hidden="true" ht="150.75" outlineLevel="0" r="426">
      <c r="A426" s="7" t="n">
        <v>5</v>
      </c>
      <c r="B426" s="20" t="s">
        <v>272</v>
      </c>
      <c r="C426" s="9" t="s">
        <v>273</v>
      </c>
      <c r="D426" s="20" t="s">
        <v>274</v>
      </c>
      <c r="E426" s="9" t="s">
        <v>258</v>
      </c>
      <c r="F426" s="9" t="s">
        <v>148</v>
      </c>
      <c r="G426" s="20" t="n">
        <v>165</v>
      </c>
      <c r="H426" s="14" t="s">
        <v>275</v>
      </c>
      <c r="I426" s="14"/>
      <c r="J426" s="9" t="s">
        <v>22</v>
      </c>
      <c r="K426" s="8" t="s">
        <v>261</v>
      </c>
    </row>
    <row collapsed="false" customFormat="false" customHeight="true" hidden="true" ht="150.75" outlineLevel="0" r="427">
      <c r="A427" s="7" t="n">
        <v>6</v>
      </c>
      <c r="B427" s="20" t="s">
        <v>276</v>
      </c>
      <c r="C427" s="9" t="s">
        <v>173</v>
      </c>
      <c r="D427" s="9" t="s">
        <v>277</v>
      </c>
      <c r="E427" s="9" t="s">
        <v>258</v>
      </c>
      <c r="F427" s="9" t="s">
        <v>148</v>
      </c>
      <c r="G427" s="20" t="n">
        <v>13.4</v>
      </c>
      <c r="H427" s="14" t="s">
        <v>259</v>
      </c>
      <c r="I427" s="14"/>
      <c r="J427" s="9" t="s">
        <v>271</v>
      </c>
      <c r="K427" s="8" t="s">
        <v>261</v>
      </c>
    </row>
    <row collapsed="false" customFormat="false" customHeight="true" hidden="true" ht="15" outlineLevel="0" r="428">
      <c r="A428" s="6" t="n">
        <v>7</v>
      </c>
      <c r="B428" s="18" t="s">
        <v>278</v>
      </c>
      <c r="C428" s="14" t="s">
        <v>169</v>
      </c>
      <c r="D428" s="14" t="s">
        <v>279</v>
      </c>
      <c r="E428" s="14" t="s">
        <v>258</v>
      </c>
      <c r="F428" s="188" t="s">
        <v>280</v>
      </c>
      <c r="G428" s="18" t="n">
        <v>100</v>
      </c>
      <c r="H428" s="14" t="s">
        <v>259</v>
      </c>
      <c r="I428" s="14"/>
      <c r="J428" s="14" t="s">
        <v>82</v>
      </c>
      <c r="K428" s="14" t="s">
        <v>261</v>
      </c>
    </row>
    <row collapsed="false" customFormat="false" customHeight="false" hidden="true" ht="15" outlineLevel="0" r="429">
      <c r="A429" s="6"/>
      <c r="B429" s="18"/>
      <c r="C429" s="14"/>
      <c r="D429" s="14"/>
      <c r="E429" s="14"/>
      <c r="F429" s="188"/>
      <c r="G429" s="18"/>
      <c r="H429" s="14"/>
      <c r="I429" s="14"/>
      <c r="J429" s="14"/>
      <c r="K429" s="14"/>
    </row>
    <row collapsed="false" customFormat="false" customHeight="false" hidden="true" ht="195" outlineLevel="0" r="430">
      <c r="A430" s="6"/>
      <c r="B430" s="18"/>
      <c r="C430" s="14"/>
      <c r="D430" s="14"/>
      <c r="E430" s="14"/>
      <c r="F430" s="7" t="s">
        <v>281</v>
      </c>
      <c r="G430" s="18"/>
      <c r="H430" s="14"/>
      <c r="I430" s="14"/>
      <c r="J430" s="14"/>
      <c r="K430" s="14"/>
    </row>
    <row collapsed="false" customFormat="false" customHeight="true" hidden="true" ht="15" outlineLevel="0" r="431">
      <c r="A431" s="6" t="n">
        <v>8</v>
      </c>
      <c r="B431" s="14" t="s">
        <v>282</v>
      </c>
      <c r="C431" s="14" t="s">
        <v>169</v>
      </c>
      <c r="D431" s="14" t="s">
        <v>283</v>
      </c>
      <c r="E431" s="14" t="s">
        <v>258</v>
      </c>
      <c r="F431" s="188" t="s">
        <v>284</v>
      </c>
      <c r="G431" s="18" t="n">
        <v>100</v>
      </c>
      <c r="H431" s="14" t="s">
        <v>259</v>
      </c>
      <c r="I431" s="14"/>
      <c r="J431" s="14" t="s">
        <v>82</v>
      </c>
      <c r="K431" s="14" t="s">
        <v>261</v>
      </c>
    </row>
    <row collapsed="false" customFormat="false" customHeight="false" hidden="true" ht="15" outlineLevel="0" r="432">
      <c r="A432" s="6"/>
      <c r="B432" s="14"/>
      <c r="C432" s="14"/>
      <c r="D432" s="14"/>
      <c r="E432" s="14"/>
      <c r="F432" s="188"/>
      <c r="G432" s="18"/>
      <c r="H432" s="14"/>
      <c r="I432" s="14"/>
      <c r="J432" s="14"/>
      <c r="K432" s="14"/>
    </row>
    <row collapsed="false" customFormat="false" customHeight="false" hidden="true" ht="195" outlineLevel="0" r="433">
      <c r="A433" s="6"/>
      <c r="B433" s="14"/>
      <c r="C433" s="14"/>
      <c r="D433" s="14"/>
      <c r="E433" s="14"/>
      <c r="F433" s="7" t="s">
        <v>285</v>
      </c>
      <c r="G433" s="18"/>
      <c r="H433" s="14"/>
      <c r="I433" s="14"/>
      <c r="J433" s="14"/>
      <c r="K433" s="14"/>
    </row>
    <row collapsed="false" customFormat="false" customHeight="true" hidden="true" ht="105.75" outlineLevel="0" r="434">
      <c r="A434" s="7" t="n">
        <v>9</v>
      </c>
      <c r="B434" s="9" t="s">
        <v>286</v>
      </c>
      <c r="C434" s="9" t="s">
        <v>177</v>
      </c>
      <c r="D434" s="9" t="s">
        <v>287</v>
      </c>
      <c r="E434" s="9" t="s">
        <v>258</v>
      </c>
      <c r="F434" s="9" t="s">
        <v>148</v>
      </c>
      <c r="G434" s="20" t="n">
        <v>17</v>
      </c>
      <c r="H434" s="14" t="s">
        <v>259</v>
      </c>
      <c r="I434" s="14"/>
      <c r="J434" s="9" t="s">
        <v>288</v>
      </c>
      <c r="K434" s="8" t="s">
        <v>261</v>
      </c>
    </row>
    <row collapsed="false" customFormat="false" customHeight="true" hidden="true" ht="135.75" outlineLevel="0" r="435">
      <c r="A435" s="7" t="n">
        <v>10</v>
      </c>
      <c r="B435" s="20" t="s">
        <v>289</v>
      </c>
      <c r="C435" s="9" t="s">
        <v>177</v>
      </c>
      <c r="D435" s="20" t="s">
        <v>290</v>
      </c>
      <c r="E435" s="9" t="s">
        <v>258</v>
      </c>
      <c r="F435" s="9" t="s">
        <v>148</v>
      </c>
      <c r="G435" s="9" t="n">
        <v>1</v>
      </c>
      <c r="H435" s="14" t="s">
        <v>259</v>
      </c>
      <c r="I435" s="14"/>
      <c r="J435" s="9" t="s">
        <v>82</v>
      </c>
      <c r="K435" s="8" t="s">
        <v>261</v>
      </c>
    </row>
    <row collapsed="false" customFormat="false" customHeight="true" hidden="true" ht="150.75" outlineLevel="0" r="436">
      <c r="A436" s="7" t="n">
        <v>11</v>
      </c>
      <c r="B436" s="20" t="s">
        <v>291</v>
      </c>
      <c r="C436" s="9" t="s">
        <v>169</v>
      </c>
      <c r="D436" s="9" t="s">
        <v>292</v>
      </c>
      <c r="E436" s="9" t="s">
        <v>293</v>
      </c>
      <c r="F436" s="7" t="s">
        <v>294</v>
      </c>
      <c r="G436" s="9" t="s">
        <v>148</v>
      </c>
      <c r="H436" s="14" t="s">
        <v>259</v>
      </c>
      <c r="I436" s="14"/>
      <c r="J436" s="9" t="s">
        <v>82</v>
      </c>
      <c r="K436" s="8" t="s">
        <v>261</v>
      </c>
    </row>
    <row collapsed="false" customFormat="false" customHeight="true" hidden="true" ht="15" outlineLevel="0" r="437">
      <c r="A437" s="6" t="n">
        <v>12</v>
      </c>
      <c r="B437" s="18" t="s">
        <v>295</v>
      </c>
      <c r="C437" s="14" t="s">
        <v>169</v>
      </c>
      <c r="D437" s="14" t="s">
        <v>296</v>
      </c>
      <c r="E437" s="14" t="s">
        <v>258</v>
      </c>
      <c r="F437" s="188" t="s">
        <v>297</v>
      </c>
      <c r="G437" s="14" t="s">
        <v>148</v>
      </c>
      <c r="H437" s="14" t="s">
        <v>259</v>
      </c>
      <c r="I437" s="14"/>
      <c r="J437" s="14" t="s">
        <v>82</v>
      </c>
      <c r="K437" s="14" t="s">
        <v>261</v>
      </c>
    </row>
    <row collapsed="false" customFormat="false" customHeight="false" hidden="true" ht="255" outlineLevel="0" r="438">
      <c r="A438" s="6"/>
      <c r="B438" s="18"/>
      <c r="C438" s="14"/>
      <c r="D438" s="14"/>
      <c r="E438" s="14"/>
      <c r="F438" s="7" t="s">
        <v>298</v>
      </c>
      <c r="G438" s="14"/>
      <c r="H438" s="14"/>
      <c r="I438" s="14"/>
      <c r="J438" s="14"/>
      <c r="K438" s="14"/>
    </row>
    <row collapsed="false" customFormat="false" customHeight="true" hidden="true" ht="15" outlineLevel="0" r="439">
      <c r="A439" s="6" t="n">
        <v>13</v>
      </c>
      <c r="B439" s="14" t="s">
        <v>299</v>
      </c>
      <c r="C439" s="14" t="s">
        <v>169</v>
      </c>
      <c r="D439" s="14" t="s">
        <v>300</v>
      </c>
      <c r="E439" s="14" t="s">
        <v>301</v>
      </c>
      <c r="F439" s="188" t="s">
        <v>302</v>
      </c>
      <c r="G439" s="14" t="n">
        <v>13</v>
      </c>
      <c r="H439" s="14" t="s">
        <v>259</v>
      </c>
      <c r="I439" s="14" t="s">
        <v>303</v>
      </c>
      <c r="J439" s="14"/>
      <c r="K439" s="14" t="s">
        <v>261</v>
      </c>
    </row>
    <row collapsed="false" customFormat="false" customHeight="false" hidden="true" ht="270" outlineLevel="0" r="440">
      <c r="A440" s="6"/>
      <c r="B440" s="14"/>
      <c r="C440" s="14"/>
      <c r="D440" s="14"/>
      <c r="E440" s="14"/>
      <c r="F440" s="7" t="s">
        <v>304</v>
      </c>
      <c r="G440" s="14"/>
      <c r="H440" s="14"/>
      <c r="I440" s="14"/>
      <c r="J440" s="14"/>
      <c r="K440" s="14"/>
    </row>
    <row collapsed="false" customFormat="false" customHeight="true" hidden="true" ht="120.75" outlineLevel="0" r="441">
      <c r="A441" s="7" t="n">
        <v>14</v>
      </c>
      <c r="B441" s="9" t="s">
        <v>305</v>
      </c>
      <c r="C441" s="9" t="s">
        <v>188</v>
      </c>
      <c r="D441" s="9" t="s">
        <v>306</v>
      </c>
      <c r="E441" s="9" t="s">
        <v>301</v>
      </c>
      <c r="F441" s="9" t="s">
        <v>148</v>
      </c>
      <c r="G441" s="9" t="n">
        <v>950</v>
      </c>
      <c r="H441" s="9" t="s">
        <v>259</v>
      </c>
      <c r="I441" s="14" t="s">
        <v>307</v>
      </c>
      <c r="J441" s="14"/>
      <c r="K441" s="8" t="s">
        <v>261</v>
      </c>
    </row>
    <row collapsed="false" customFormat="false" customHeight="true" hidden="true" ht="120.75" outlineLevel="0" r="442">
      <c r="A442" s="7" t="n">
        <v>15</v>
      </c>
      <c r="B442" s="9" t="s">
        <v>308</v>
      </c>
      <c r="C442" s="9" t="s">
        <v>188</v>
      </c>
      <c r="D442" s="9" t="s">
        <v>309</v>
      </c>
      <c r="E442" s="9" t="s">
        <v>301</v>
      </c>
      <c r="F442" s="9" t="s">
        <v>148</v>
      </c>
      <c r="G442" s="9" t="n">
        <v>95</v>
      </c>
      <c r="H442" s="9" t="s">
        <v>259</v>
      </c>
      <c r="I442" s="14" t="s">
        <v>310</v>
      </c>
      <c r="J442" s="14"/>
      <c r="K442" s="8" t="s">
        <v>261</v>
      </c>
    </row>
    <row collapsed="false" customFormat="false" customHeight="true" hidden="true" ht="15" outlineLevel="0" r="443">
      <c r="A443" s="6" t="n">
        <v>16</v>
      </c>
      <c r="B443" s="18" t="s">
        <v>311</v>
      </c>
      <c r="C443" s="14" t="s">
        <v>169</v>
      </c>
      <c r="D443" s="18" t="s">
        <v>312</v>
      </c>
      <c r="E443" s="14" t="s">
        <v>301</v>
      </c>
      <c r="F443" s="188" t="s">
        <v>264</v>
      </c>
      <c r="G443" s="14" t="n">
        <v>7.7</v>
      </c>
      <c r="H443" s="14" t="s">
        <v>259</v>
      </c>
      <c r="I443" s="14" t="s">
        <v>22</v>
      </c>
      <c r="J443" s="14"/>
      <c r="K443" s="14" t="s">
        <v>261</v>
      </c>
    </row>
    <row collapsed="false" customFormat="false" customHeight="false" hidden="true" ht="225" outlineLevel="0" r="444">
      <c r="A444" s="6"/>
      <c r="B444" s="18"/>
      <c r="C444" s="14"/>
      <c r="D444" s="18"/>
      <c r="E444" s="14"/>
      <c r="F444" s="7" t="s">
        <v>313</v>
      </c>
      <c r="G444" s="14"/>
      <c r="H444" s="14"/>
      <c r="I444" s="14"/>
      <c r="J444" s="14"/>
      <c r="K444" s="14"/>
    </row>
    <row collapsed="false" customFormat="false" customHeight="true" hidden="true" ht="105.75" outlineLevel="0" r="445">
      <c r="A445" s="7" t="n">
        <v>17</v>
      </c>
      <c r="B445" s="20" t="s">
        <v>314</v>
      </c>
      <c r="C445" s="9" t="s">
        <v>188</v>
      </c>
      <c r="D445" s="9" t="s">
        <v>315</v>
      </c>
      <c r="E445" s="9" t="s">
        <v>301</v>
      </c>
      <c r="F445" s="9" t="s">
        <v>148</v>
      </c>
      <c r="G445" s="20" t="n">
        <v>3890</v>
      </c>
      <c r="H445" s="9" t="s">
        <v>259</v>
      </c>
      <c r="I445" s="14" t="s">
        <v>22</v>
      </c>
      <c r="J445" s="14"/>
      <c r="K445" s="8" t="s">
        <v>261</v>
      </c>
    </row>
    <row collapsed="false" customFormat="false" customHeight="false" hidden="true" ht="15.75" outlineLevel="0" r="446">
      <c r="A446" s="144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</row>
    <row collapsed="false" customFormat="false" customHeight="false" hidden="true" ht="15.75" outlineLevel="0" r="447">
      <c r="A447" s="4"/>
    </row>
    <row collapsed="false" customFormat="false" customHeight="false" hidden="true" ht="45" outlineLevel="0" r="448">
      <c r="A448" s="367" t="s">
        <v>44</v>
      </c>
    </row>
    <row collapsed="false" customFormat="false" customHeight="false" hidden="true" ht="15" outlineLevel="0" r="449">
      <c r="A449" s="368" t="s">
        <v>316</v>
      </c>
    </row>
    <row collapsed="false" customFormat="false" customHeight="false" hidden="true" ht="15" outlineLevel="0" r="450">
      <c r="A450" s="368" t="s">
        <v>317</v>
      </c>
    </row>
    <row collapsed="false" customFormat="false" customHeight="false" hidden="true" ht="15" outlineLevel="0" r="451">
      <c r="A451" s="368" t="s">
        <v>318</v>
      </c>
    </row>
    <row collapsed="false" customFormat="false" customHeight="false" hidden="true" ht="15" outlineLevel="0" r="452">
      <c r="A452" s="368" t="s">
        <v>319</v>
      </c>
    </row>
    <row collapsed="false" customFormat="false" customHeight="false" hidden="true" ht="15" outlineLevel="0" r="453">
      <c r="A453" s="368" t="s">
        <v>320</v>
      </c>
    </row>
    <row collapsed="false" customFormat="false" customHeight="false" hidden="true" ht="15" outlineLevel="0" r="454">
      <c r="A454" s="368" t="s">
        <v>321</v>
      </c>
    </row>
    <row collapsed="false" customFormat="false" customHeight="false" hidden="true" ht="15.75" outlineLevel="0" r="455">
      <c r="A455" s="1"/>
    </row>
    <row collapsed="false" customFormat="false" customHeight="false" hidden="false" ht="15.75" outlineLevel="0" r="456">
      <c r="A456" s="26" t="s">
        <v>244</v>
      </c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</row>
    <row collapsed="false" customFormat="false" customHeight="false" hidden="true" ht="15.75" outlineLevel="0" r="457">
      <c r="A457" s="178"/>
    </row>
    <row collapsed="false" customFormat="false" customHeight="false" hidden="false" ht="15.75" outlineLevel="0" r="458">
      <c r="A458" s="27"/>
    </row>
    <row collapsed="false" customFormat="false" customHeight="false" hidden="false" ht="15.75" outlineLevel="0" r="459">
      <c r="A459" s="26" t="s">
        <v>322</v>
      </c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</row>
    <row collapsed="false" customFormat="false" customHeight="false" hidden="false" ht="22.5" outlineLevel="0" r="460">
      <c r="A460" s="26" t="s">
        <v>323</v>
      </c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</row>
    <row collapsed="false" customFormat="false" customHeight="false" hidden="false" ht="15.75" outlineLevel="0" r="461">
      <c r="A461" s="4"/>
    </row>
    <row collapsed="false" customFormat="false" customHeight="false" hidden="false" ht="15.25" outlineLevel="0" r="462">
      <c r="A462" s="369" t="s">
        <v>324</v>
      </c>
      <c r="B462" s="369"/>
      <c r="C462" s="369"/>
      <c r="D462" s="369"/>
      <c r="E462" s="369"/>
      <c r="F462" s="369"/>
      <c r="G462" s="369"/>
      <c r="H462" s="369"/>
      <c r="I462" s="369"/>
      <c r="J462" s="369"/>
      <c r="K462" s="369"/>
      <c r="L462" s="369"/>
      <c r="M462" s="369"/>
      <c r="N462" s="369"/>
      <c r="O462" s="369"/>
      <c r="P462" s="369"/>
      <c r="Q462" s="369"/>
    </row>
    <row collapsed="false" customFormat="false" customHeight="false" hidden="false" ht="14.3" outlineLevel="0" r="463">
      <c r="A463" s="369" t="s">
        <v>325</v>
      </c>
      <c r="B463" s="369"/>
      <c r="C463" s="369"/>
      <c r="D463" s="369"/>
      <c r="E463" s="369"/>
      <c r="F463" s="369"/>
      <c r="G463" s="369"/>
      <c r="H463" s="369"/>
      <c r="I463" s="369"/>
      <c r="J463" s="369"/>
      <c r="K463" s="369"/>
      <c r="L463" s="369"/>
      <c r="M463" s="369"/>
      <c r="N463" s="369"/>
      <c r="O463" s="369"/>
      <c r="P463" s="369"/>
      <c r="Q463" s="369"/>
    </row>
    <row collapsed="false" customFormat="false" customHeight="false" hidden="false" ht="15.25" outlineLevel="0" r="464">
      <c r="A464" s="370"/>
      <c r="B464" s="371"/>
      <c r="C464" s="371"/>
      <c r="D464" s="371"/>
      <c r="E464" s="371"/>
      <c r="F464" s="371"/>
      <c r="G464" s="371"/>
      <c r="H464" s="371"/>
      <c r="I464" s="371"/>
      <c r="J464" s="371"/>
      <c r="K464" s="371"/>
      <c r="L464" s="371"/>
      <c r="M464" s="371"/>
      <c r="N464" s="371"/>
      <c r="O464" s="371"/>
      <c r="P464" s="371"/>
      <c r="Q464" s="371"/>
    </row>
    <row collapsed="false" customFormat="false" customHeight="true" hidden="false" ht="67.5" outlineLevel="0" r="465">
      <c r="A465" s="372" t="s">
        <v>326</v>
      </c>
      <c r="B465" s="372" t="s">
        <v>327</v>
      </c>
      <c r="C465" s="372" t="s">
        <v>328</v>
      </c>
      <c r="D465" s="372" t="s">
        <v>329</v>
      </c>
      <c r="E465" s="372" t="s">
        <v>330</v>
      </c>
      <c r="F465" s="372" t="s">
        <v>331</v>
      </c>
      <c r="G465" s="372"/>
      <c r="H465" s="372"/>
      <c r="I465" s="372"/>
      <c r="J465" s="372" t="s">
        <v>332</v>
      </c>
      <c r="K465" s="372"/>
      <c r="L465" s="372"/>
      <c r="M465" s="372"/>
      <c r="N465" s="372" t="s">
        <v>333</v>
      </c>
      <c r="O465" s="372"/>
      <c r="P465" s="372"/>
      <c r="Q465" s="372"/>
    </row>
    <row collapsed="false" customFormat="false" customHeight="false" hidden="false" ht="24.85" outlineLevel="0" r="466">
      <c r="A466" s="372"/>
      <c r="B466" s="372"/>
      <c r="C466" s="372"/>
      <c r="D466" s="372"/>
      <c r="E466" s="372"/>
      <c r="F466" s="372" t="s">
        <v>57</v>
      </c>
      <c r="G466" s="372" t="s">
        <v>58</v>
      </c>
      <c r="H466" s="372" t="s">
        <v>334</v>
      </c>
      <c r="I466" s="372" t="s">
        <v>60</v>
      </c>
      <c r="J466" s="372" t="s">
        <v>57</v>
      </c>
      <c r="K466" s="372" t="s">
        <v>58</v>
      </c>
      <c r="L466" s="372" t="s">
        <v>334</v>
      </c>
      <c r="M466" s="372" t="s">
        <v>60</v>
      </c>
      <c r="N466" s="372" t="s">
        <v>57</v>
      </c>
      <c r="O466" s="372" t="s">
        <v>58</v>
      </c>
      <c r="P466" s="372" t="s">
        <v>334</v>
      </c>
      <c r="Q466" s="372" t="s">
        <v>60</v>
      </c>
    </row>
    <row collapsed="false" customFormat="false" customHeight="false" hidden="false" ht="13.05" outlineLevel="0" r="467">
      <c r="A467" s="373" t="n">
        <v>1</v>
      </c>
      <c r="B467" s="373" t="n">
        <v>2</v>
      </c>
      <c r="C467" s="373" t="n">
        <v>3</v>
      </c>
      <c r="D467" s="373" t="n">
        <v>4</v>
      </c>
      <c r="E467" s="373" t="n">
        <v>5</v>
      </c>
      <c r="F467" s="373" t="n">
        <v>6</v>
      </c>
      <c r="G467" s="373" t="n">
        <v>7</v>
      </c>
      <c r="H467" s="373" t="n">
        <v>8</v>
      </c>
      <c r="I467" s="373" t="n">
        <v>9</v>
      </c>
      <c r="J467" s="373" t="n">
        <v>10</v>
      </c>
      <c r="K467" s="373" t="n">
        <v>11</v>
      </c>
      <c r="L467" s="373" t="n">
        <v>12</v>
      </c>
      <c r="M467" s="373" t="n">
        <v>13</v>
      </c>
      <c r="N467" s="373" t="n">
        <v>14</v>
      </c>
      <c r="O467" s="373" t="n">
        <v>15</v>
      </c>
      <c r="P467" s="373" t="n">
        <v>16</v>
      </c>
      <c r="Q467" s="373" t="n">
        <v>17</v>
      </c>
    </row>
    <row collapsed="false" customFormat="false" customHeight="true" hidden="false" ht="15.75" outlineLevel="0" r="468">
      <c r="A468" s="374" t="n">
        <v>1</v>
      </c>
      <c r="B468" s="375" t="s">
        <v>335</v>
      </c>
      <c r="C468" s="375"/>
      <c r="D468" s="375"/>
      <c r="E468" s="375"/>
      <c r="F468" s="375"/>
      <c r="G468" s="375"/>
      <c r="H468" s="375"/>
      <c r="I468" s="375"/>
      <c r="J468" s="375"/>
      <c r="K468" s="375"/>
      <c r="L468" s="375"/>
      <c r="M468" s="375"/>
      <c r="N468" s="375"/>
      <c r="O468" s="375"/>
      <c r="P468" s="375"/>
      <c r="Q468" s="375"/>
    </row>
    <row collapsed="false" customFormat="false" customHeight="true" hidden="false" ht="91.5" outlineLevel="0" r="469">
      <c r="A469" s="376" t="s">
        <v>15</v>
      </c>
      <c r="B469" s="377" t="s">
        <v>336</v>
      </c>
      <c r="C469" s="378" t="s">
        <v>337</v>
      </c>
      <c r="D469" s="379" t="n">
        <v>42736</v>
      </c>
      <c r="E469" s="379" t="n">
        <v>42916</v>
      </c>
      <c r="F469" s="378"/>
      <c r="G469" s="380" t="n">
        <v>10410</v>
      </c>
      <c r="H469" s="380" t="n">
        <v>10410</v>
      </c>
      <c r="I469" s="378" t="n">
        <v>57545.69387</v>
      </c>
      <c r="J469" s="378"/>
      <c r="K469" s="378" t="n">
        <v>3150.11124</v>
      </c>
      <c r="L469" s="378" t="n">
        <v>3891.35099</v>
      </c>
      <c r="M469" s="378" t="n">
        <v>25257.9136</v>
      </c>
      <c r="N469" s="378"/>
      <c r="O469" s="378" t="n">
        <v>3150.11124</v>
      </c>
      <c r="P469" s="378" t="n">
        <v>3891.35099</v>
      </c>
      <c r="Q469" s="378" t="n">
        <v>25257.9136</v>
      </c>
    </row>
    <row collapsed="false" customFormat="false" customHeight="true" hidden="false" ht="87.75" outlineLevel="0" r="470">
      <c r="A470" s="376" t="s">
        <v>20</v>
      </c>
      <c r="B470" s="377" t="s">
        <v>338</v>
      </c>
      <c r="C470" s="378" t="s">
        <v>339</v>
      </c>
      <c r="D470" s="379" t="n">
        <v>42736</v>
      </c>
      <c r="E470" s="379" t="n">
        <v>42916</v>
      </c>
      <c r="F470" s="378"/>
      <c r="G470" s="378"/>
      <c r="H470" s="378"/>
      <c r="I470" s="378" t="n">
        <v>354</v>
      </c>
      <c r="J470" s="378"/>
      <c r="K470" s="378"/>
      <c r="L470" s="378"/>
      <c r="M470" s="378" t="n">
        <v>92.467</v>
      </c>
      <c r="N470" s="378"/>
      <c r="O470" s="378"/>
      <c r="P470" s="378"/>
      <c r="Q470" s="378" t="n">
        <v>92.467</v>
      </c>
    </row>
    <row collapsed="false" customFormat="false" customHeight="true" hidden="false" ht="83.25" outlineLevel="0" r="471">
      <c r="A471" s="376" t="s">
        <v>340</v>
      </c>
      <c r="B471" s="381" t="s">
        <v>341</v>
      </c>
      <c r="C471" s="378" t="s">
        <v>342</v>
      </c>
      <c r="D471" s="379" t="n">
        <v>42736</v>
      </c>
      <c r="E471" s="379" t="n">
        <v>42916</v>
      </c>
      <c r="F471" s="378"/>
      <c r="G471" s="378"/>
      <c r="H471" s="378"/>
      <c r="I471" s="378" t="n">
        <v>719.1</v>
      </c>
      <c r="J471" s="378"/>
      <c r="K471" s="378"/>
      <c r="L471" s="378"/>
      <c r="M471" s="378" t="n">
        <v>512.98</v>
      </c>
      <c r="N471" s="378"/>
      <c r="O471" s="378"/>
      <c r="P471" s="378"/>
      <c r="Q471" s="378" t="n">
        <v>512.98</v>
      </c>
    </row>
    <row collapsed="false" customFormat="false" customHeight="true" hidden="false" ht="83.25" outlineLevel="0" r="472">
      <c r="A472" s="376" t="s">
        <v>343</v>
      </c>
      <c r="B472" s="378" t="s">
        <v>344</v>
      </c>
      <c r="C472" s="378" t="s">
        <v>345</v>
      </c>
      <c r="D472" s="379" t="n">
        <v>42736</v>
      </c>
      <c r="E472" s="379" t="n">
        <v>42916</v>
      </c>
      <c r="F472" s="378"/>
      <c r="G472" s="378" t="n">
        <v>115</v>
      </c>
      <c r="H472" s="378"/>
      <c r="I472" s="378"/>
      <c r="J472" s="378"/>
      <c r="K472" s="378" t="n">
        <v>0</v>
      </c>
      <c r="L472" s="378"/>
      <c r="M472" s="378"/>
      <c r="N472" s="378"/>
      <c r="O472" s="378" t="n">
        <v>0</v>
      </c>
      <c r="P472" s="378"/>
      <c r="Q472" s="378"/>
    </row>
    <row collapsed="false" customFormat="false" customHeight="true" hidden="false" ht="15.75" outlineLevel="0" r="473">
      <c r="A473" s="374" t="n">
        <v>2</v>
      </c>
      <c r="B473" s="375" t="s">
        <v>346</v>
      </c>
      <c r="C473" s="375"/>
      <c r="D473" s="375"/>
      <c r="E473" s="375"/>
      <c r="F473" s="375"/>
      <c r="G473" s="375"/>
      <c r="H473" s="375"/>
      <c r="I473" s="375"/>
      <c r="J473" s="375"/>
      <c r="K473" s="375"/>
      <c r="L473" s="375"/>
      <c r="M473" s="375"/>
      <c r="N473" s="375"/>
      <c r="O473" s="375"/>
      <c r="P473" s="375"/>
      <c r="Q473" s="375"/>
    </row>
    <row collapsed="false" customFormat="false" customHeight="true" hidden="false" ht="110.65" outlineLevel="0" r="474">
      <c r="A474" s="376" t="s">
        <v>234</v>
      </c>
      <c r="B474" s="377" t="s">
        <v>185</v>
      </c>
      <c r="C474" s="378" t="s">
        <v>345</v>
      </c>
      <c r="D474" s="379" t="n">
        <v>42736</v>
      </c>
      <c r="E474" s="379" t="n">
        <v>42916</v>
      </c>
      <c r="F474" s="378"/>
      <c r="G474" s="378"/>
      <c r="H474" s="378"/>
      <c r="I474" s="378" t="n">
        <v>146.5</v>
      </c>
      <c r="J474" s="378"/>
      <c r="K474" s="378"/>
      <c r="L474" s="378"/>
      <c r="M474" s="378" t="n">
        <v>85.359</v>
      </c>
      <c r="N474" s="378"/>
      <c r="O474" s="378"/>
      <c r="P474" s="378"/>
      <c r="Q474" s="378" t="n">
        <v>85.359</v>
      </c>
    </row>
    <row collapsed="false" customFormat="false" customHeight="true" hidden="false" ht="88.7" outlineLevel="0" r="475">
      <c r="A475" s="376" t="s">
        <v>33</v>
      </c>
      <c r="B475" s="377" t="s">
        <v>189</v>
      </c>
      <c r="C475" s="378" t="s">
        <v>347</v>
      </c>
      <c r="D475" s="379" t="n">
        <v>42736</v>
      </c>
      <c r="E475" s="379" t="n">
        <v>42916</v>
      </c>
      <c r="F475" s="378"/>
      <c r="G475" s="378"/>
      <c r="H475" s="378"/>
      <c r="I475" s="378" t="n">
        <v>786.2</v>
      </c>
      <c r="J475" s="378"/>
      <c r="K475" s="378"/>
      <c r="L475" s="378"/>
      <c r="M475" s="378" t="n">
        <v>54.22384</v>
      </c>
      <c r="N475" s="378"/>
      <c r="O475" s="378"/>
      <c r="P475" s="378"/>
      <c r="Q475" s="378" t="n">
        <v>54.22384</v>
      </c>
    </row>
    <row collapsed="false" customFormat="false" customHeight="true" hidden="false" ht="15.75" outlineLevel="0" r="476">
      <c r="A476" s="376" t="n">
        <v>3</v>
      </c>
      <c r="B476" s="382" t="s">
        <v>348</v>
      </c>
      <c r="C476" s="382"/>
      <c r="D476" s="382"/>
      <c r="E476" s="382"/>
      <c r="F476" s="382"/>
      <c r="G476" s="382"/>
      <c r="H476" s="382"/>
      <c r="I476" s="382"/>
      <c r="J476" s="382"/>
      <c r="K476" s="382"/>
      <c r="L476" s="382"/>
      <c r="M476" s="382"/>
      <c r="N476" s="382"/>
      <c r="O476" s="382"/>
      <c r="P476" s="382"/>
      <c r="Q476" s="382"/>
    </row>
    <row collapsed="false" customFormat="false" customHeight="true" hidden="false" ht="95.1" outlineLevel="0" r="477">
      <c r="A477" s="376" t="s">
        <v>349</v>
      </c>
      <c r="B477" s="383" t="s">
        <v>350</v>
      </c>
      <c r="C477" s="378" t="s">
        <v>351</v>
      </c>
      <c r="D477" s="379" t="n">
        <v>42736</v>
      </c>
      <c r="E477" s="379" t="n">
        <v>42916</v>
      </c>
      <c r="F477" s="378"/>
      <c r="G477" s="378"/>
      <c r="H477" s="378"/>
      <c r="I477" s="378" t="n">
        <v>914.7</v>
      </c>
      <c r="J477" s="378"/>
      <c r="K477" s="378"/>
      <c r="L477" s="378"/>
      <c r="M477" s="378" t="n">
        <v>361.913</v>
      </c>
      <c r="N477" s="378"/>
      <c r="O477" s="378"/>
      <c r="P477" s="378"/>
      <c r="Q477" s="378" t="n">
        <v>361.913</v>
      </c>
    </row>
    <row collapsed="false" customFormat="false" customHeight="false" hidden="false" ht="15.25" outlineLevel="0" r="478">
      <c r="A478" s="370"/>
      <c r="B478" s="371"/>
      <c r="C478" s="371"/>
      <c r="D478" s="371"/>
      <c r="E478" s="371"/>
      <c r="F478" s="371"/>
      <c r="G478" s="371"/>
      <c r="H478" s="371"/>
      <c r="I478" s="371"/>
      <c r="J478" s="371"/>
      <c r="K478" s="371"/>
      <c r="L478" s="371"/>
      <c r="M478" s="371"/>
      <c r="N478" s="371"/>
      <c r="O478" s="371"/>
      <c r="P478" s="371"/>
      <c r="Q478" s="371"/>
    </row>
    <row collapsed="false" customFormat="false" customHeight="false" hidden="false" ht="15.25" outlineLevel="0" r="479">
      <c r="A479" s="384" t="s">
        <v>44</v>
      </c>
      <c r="B479" s="384"/>
      <c r="C479" s="384"/>
      <c r="D479" s="384"/>
      <c r="E479" s="384"/>
      <c r="F479" s="384"/>
      <c r="G479" s="384"/>
      <c r="H479" s="384"/>
      <c r="I479" s="384"/>
      <c r="J479" s="384"/>
      <c r="K479" s="384"/>
      <c r="L479" s="384"/>
      <c r="M479" s="384"/>
      <c r="N479" s="384"/>
      <c r="O479" s="384"/>
      <c r="P479" s="384"/>
      <c r="Q479" s="384"/>
    </row>
    <row collapsed="false" customFormat="false" customHeight="false" hidden="false" ht="15.25" outlineLevel="0" r="480">
      <c r="A480" s="369" t="s">
        <v>352</v>
      </c>
      <c r="B480" s="369"/>
      <c r="C480" s="369"/>
      <c r="D480" s="369"/>
      <c r="E480" s="369"/>
      <c r="F480" s="369"/>
      <c r="G480" s="369"/>
      <c r="H480" s="369"/>
      <c r="I480" s="369"/>
      <c r="J480" s="369"/>
      <c r="K480" s="369"/>
      <c r="L480" s="369"/>
      <c r="M480" s="369"/>
      <c r="N480" s="369"/>
      <c r="O480" s="369"/>
      <c r="P480" s="369"/>
      <c r="Q480" s="369"/>
    </row>
    <row collapsed="false" customFormat="false" customHeight="false" hidden="false" ht="15.75" outlineLevel="0" r="481">
      <c r="A481" s="4"/>
    </row>
    <row collapsed="false" customFormat="false" customHeight="false" hidden="true" ht="15.75" outlineLevel="0" r="482">
      <c r="A482" s="178"/>
    </row>
    <row collapsed="false" customFormat="false" customHeight="false" hidden="true" ht="15.75" outlineLevel="0" r="483">
      <c r="A483" s="1" t="s">
        <v>353</v>
      </c>
    </row>
    <row collapsed="false" customFormat="false" customHeight="false" hidden="true" ht="15.75" outlineLevel="0" r="484">
      <c r="A484" s="178"/>
    </row>
    <row collapsed="false" customFormat="false" customHeight="false" hidden="true" ht="15.75" outlineLevel="0" r="485">
      <c r="A485" s="26" t="s">
        <v>151</v>
      </c>
      <c r="B485" s="26"/>
      <c r="C485" s="26"/>
      <c r="D485" s="26"/>
      <c r="E485" s="26"/>
      <c r="F485" s="26"/>
    </row>
    <row collapsed="false" customFormat="false" customHeight="false" hidden="true" ht="15.75" outlineLevel="0" r="486">
      <c r="A486" s="26" t="s">
        <v>354</v>
      </c>
      <c r="B486" s="26"/>
      <c r="C486" s="26"/>
      <c r="D486" s="26"/>
      <c r="E486" s="26"/>
      <c r="F486" s="26"/>
    </row>
    <row collapsed="false" customFormat="false" customHeight="false" hidden="true" ht="15.75" outlineLevel="0" r="487">
      <c r="A487" s="3" t="s">
        <v>355</v>
      </c>
      <c r="B487" s="3"/>
      <c r="C487" s="3"/>
      <c r="D487" s="3"/>
      <c r="E487" s="3"/>
      <c r="F487" s="3"/>
    </row>
    <row collapsed="false" customFormat="false" customHeight="false" hidden="true" ht="15.75" outlineLevel="0" r="488">
      <c r="A488" s="2"/>
    </row>
    <row collapsed="false" customFormat="false" customHeight="true" hidden="true" ht="90" outlineLevel="0" r="489">
      <c r="A489" s="6" t="s">
        <v>326</v>
      </c>
      <c r="B489" s="6" t="s">
        <v>90</v>
      </c>
      <c r="C489" s="5" t="s">
        <v>356</v>
      </c>
      <c r="D489" s="6" t="s">
        <v>357</v>
      </c>
      <c r="E489" s="6"/>
      <c r="F489" s="6"/>
      <c r="G489" s="185" t="s">
        <v>358</v>
      </c>
    </row>
    <row collapsed="false" customFormat="false" customHeight="true" hidden="true" ht="15.75" outlineLevel="0" r="490">
      <c r="A490" s="6"/>
      <c r="B490" s="6"/>
      <c r="C490" s="188" t="s">
        <v>359</v>
      </c>
      <c r="D490" s="6" t="s">
        <v>360</v>
      </c>
      <c r="E490" s="6" t="s">
        <v>361</v>
      </c>
      <c r="F490" s="6"/>
      <c r="G490" s="189" t="s">
        <v>362</v>
      </c>
    </row>
    <row collapsed="false" customFormat="false" customHeight="false" hidden="true" ht="15" outlineLevel="0" r="491">
      <c r="A491" s="6"/>
      <c r="B491" s="6"/>
      <c r="C491" s="126"/>
      <c r="D491" s="6"/>
      <c r="E491" s="7" t="s">
        <v>47</v>
      </c>
      <c r="F491" s="7" t="s">
        <v>363</v>
      </c>
      <c r="G491" s="150"/>
    </row>
    <row collapsed="false" customFormat="false" customHeight="false" hidden="true" ht="15" outlineLevel="0" r="492">
      <c r="A492" s="182" t="n">
        <v>1</v>
      </c>
      <c r="B492" s="182" t="n">
        <v>2</v>
      </c>
      <c r="C492" s="182" t="n">
        <v>3</v>
      </c>
      <c r="D492" s="182" t="n">
        <v>4</v>
      </c>
      <c r="E492" s="182" t="n">
        <v>5</v>
      </c>
      <c r="F492" s="182" t="n">
        <v>6</v>
      </c>
      <c r="G492" s="197" t="n">
        <v>7</v>
      </c>
    </row>
    <row collapsed="false" customFormat="false" customHeight="true" hidden="true" ht="31.5" outlineLevel="0" r="493">
      <c r="A493" s="7" t="n">
        <v>1</v>
      </c>
      <c r="B493" s="6" t="s">
        <v>364</v>
      </c>
      <c r="C493" s="6"/>
      <c r="D493" s="6"/>
      <c r="E493" s="6"/>
      <c r="F493" s="6"/>
      <c r="G493" s="6"/>
    </row>
    <row collapsed="false" customFormat="false" customHeight="false" hidden="true" ht="60" outlineLevel="0" r="494">
      <c r="A494" s="16" t="s">
        <v>15</v>
      </c>
      <c r="B494" s="9" t="s">
        <v>365</v>
      </c>
      <c r="C494" s="9" t="s">
        <v>167</v>
      </c>
      <c r="D494" s="9" t="n">
        <v>73.5</v>
      </c>
      <c r="E494" s="9"/>
      <c r="F494" s="9"/>
      <c r="G494" s="8"/>
    </row>
    <row collapsed="false" customFormat="false" customHeight="false" hidden="true" ht="105" outlineLevel="0" r="495">
      <c r="A495" s="16" t="s">
        <v>20</v>
      </c>
      <c r="B495" s="9" t="s">
        <v>366</v>
      </c>
      <c r="C495" s="9" t="s">
        <v>169</v>
      </c>
      <c r="D495" s="9" t="n">
        <v>1.7</v>
      </c>
      <c r="E495" s="9"/>
      <c r="F495" s="9"/>
      <c r="G495" s="8"/>
    </row>
    <row collapsed="false" customFormat="false" customHeight="false" hidden="true" ht="165" outlineLevel="0" r="496">
      <c r="A496" s="16" t="s">
        <v>340</v>
      </c>
      <c r="B496" s="20" t="s">
        <v>367</v>
      </c>
      <c r="C496" s="9" t="s">
        <v>169</v>
      </c>
      <c r="D496" s="9" t="n">
        <v>10</v>
      </c>
      <c r="E496" s="9"/>
      <c r="F496" s="9"/>
      <c r="G496" s="8"/>
    </row>
    <row collapsed="false" customFormat="false" customHeight="false" hidden="true" ht="60" outlineLevel="0" r="497">
      <c r="A497" s="16" t="s">
        <v>343</v>
      </c>
      <c r="B497" s="9" t="s">
        <v>368</v>
      </c>
      <c r="C497" s="9" t="s">
        <v>167</v>
      </c>
      <c r="D497" s="9" t="n">
        <v>91</v>
      </c>
      <c r="E497" s="9"/>
      <c r="F497" s="9"/>
      <c r="G497" s="8"/>
    </row>
    <row collapsed="false" customFormat="false" customHeight="false" hidden="true" ht="60" outlineLevel="0" r="498">
      <c r="A498" s="16" t="s">
        <v>369</v>
      </c>
      <c r="B498" s="9" t="s">
        <v>370</v>
      </c>
      <c r="C498" s="9" t="s">
        <v>273</v>
      </c>
      <c r="D498" s="9" t="n">
        <v>165</v>
      </c>
      <c r="E498" s="9"/>
      <c r="F498" s="9"/>
      <c r="G498" s="8"/>
    </row>
    <row collapsed="false" customFormat="false" customHeight="false" hidden="true" ht="90" outlineLevel="0" r="499">
      <c r="A499" s="16" t="s">
        <v>371</v>
      </c>
      <c r="B499" s="9" t="s">
        <v>372</v>
      </c>
      <c r="C499" s="9" t="s">
        <v>173</v>
      </c>
      <c r="D499" s="9" t="n">
        <v>13.4</v>
      </c>
      <c r="E499" s="9"/>
      <c r="F499" s="9"/>
      <c r="G499" s="8"/>
    </row>
    <row collapsed="false" customFormat="false" customHeight="false" hidden="true" ht="135" outlineLevel="0" r="500">
      <c r="A500" s="16" t="s">
        <v>373</v>
      </c>
      <c r="B500" s="9" t="s">
        <v>374</v>
      </c>
      <c r="C500" s="9" t="s">
        <v>169</v>
      </c>
      <c r="D500" s="9" t="n">
        <v>100</v>
      </c>
      <c r="E500" s="9"/>
      <c r="F500" s="9"/>
      <c r="G500" s="8"/>
    </row>
    <row collapsed="false" customFormat="false" customHeight="false" hidden="true" ht="120" outlineLevel="0" r="501">
      <c r="A501" s="16" t="s">
        <v>375</v>
      </c>
      <c r="B501" s="9" t="s">
        <v>376</v>
      </c>
      <c r="C501" s="9" t="s">
        <v>169</v>
      </c>
      <c r="D501" s="9" t="n">
        <v>100</v>
      </c>
      <c r="E501" s="9"/>
      <c r="F501" s="9"/>
      <c r="G501" s="8"/>
    </row>
    <row collapsed="false" customFormat="false" customHeight="false" hidden="true" ht="75" outlineLevel="0" r="502">
      <c r="A502" s="16" t="s">
        <v>377</v>
      </c>
      <c r="B502" s="9" t="s">
        <v>378</v>
      </c>
      <c r="C502" s="9" t="s">
        <v>177</v>
      </c>
      <c r="D502" s="9" t="n">
        <v>17</v>
      </c>
      <c r="E502" s="9"/>
      <c r="F502" s="9"/>
      <c r="G502" s="8"/>
    </row>
    <row collapsed="false" customFormat="false" customHeight="false" hidden="true" ht="105" outlineLevel="0" r="503">
      <c r="A503" s="16" t="s">
        <v>379</v>
      </c>
      <c r="B503" s="9" t="s">
        <v>380</v>
      </c>
      <c r="C503" s="9" t="s">
        <v>177</v>
      </c>
      <c r="D503" s="9" t="n">
        <v>1</v>
      </c>
      <c r="E503" s="9"/>
      <c r="F503" s="9"/>
      <c r="G503" s="8"/>
    </row>
    <row collapsed="false" customFormat="false" customHeight="false" hidden="true" ht="165" outlineLevel="0" r="504">
      <c r="A504" s="16" t="s">
        <v>381</v>
      </c>
      <c r="B504" s="9" t="s">
        <v>382</v>
      </c>
      <c r="C504" s="9" t="s">
        <v>169</v>
      </c>
      <c r="D504" s="9" t="n">
        <v>55.7</v>
      </c>
      <c r="E504" s="9"/>
      <c r="F504" s="9"/>
      <c r="G504" s="8"/>
    </row>
    <row collapsed="false" customFormat="false" customHeight="false" hidden="true" ht="45" outlineLevel="0" r="505">
      <c r="A505" s="16" t="s">
        <v>383</v>
      </c>
      <c r="B505" s="9" t="s">
        <v>384</v>
      </c>
      <c r="C505" s="9" t="s">
        <v>169</v>
      </c>
      <c r="D505" s="9" t="n">
        <v>29.6</v>
      </c>
      <c r="E505" s="9"/>
      <c r="F505" s="9"/>
      <c r="G505" s="8"/>
    </row>
    <row collapsed="false" customFormat="false" customHeight="true" hidden="true" ht="30" outlineLevel="0" r="506">
      <c r="A506" s="7" t="n">
        <v>2</v>
      </c>
      <c r="B506" s="191" t="s">
        <v>346</v>
      </c>
      <c r="C506" s="191"/>
      <c r="D506" s="191"/>
      <c r="E506" s="191"/>
      <c r="F506" s="191"/>
      <c r="G506" s="191"/>
    </row>
    <row collapsed="false" customFormat="false" customHeight="false" hidden="true" ht="150" outlineLevel="0" r="507">
      <c r="A507" s="16" t="s">
        <v>234</v>
      </c>
      <c r="B507" s="9" t="s">
        <v>385</v>
      </c>
      <c r="C507" s="9" t="s">
        <v>169</v>
      </c>
      <c r="D507" s="9" t="n">
        <v>12.4</v>
      </c>
      <c r="E507" s="9"/>
      <c r="F507" s="9"/>
      <c r="G507" s="8"/>
    </row>
    <row collapsed="false" customFormat="false" customHeight="false" hidden="true" ht="75" outlineLevel="0" r="508">
      <c r="A508" s="16" t="s">
        <v>33</v>
      </c>
      <c r="B508" s="9" t="s">
        <v>386</v>
      </c>
      <c r="C508" s="9" t="s">
        <v>188</v>
      </c>
      <c r="D508" s="9" t="n">
        <v>850</v>
      </c>
      <c r="E508" s="9"/>
      <c r="F508" s="9"/>
      <c r="G508" s="8"/>
    </row>
    <row collapsed="false" customFormat="false" customHeight="false" hidden="true" ht="105" outlineLevel="0" r="509">
      <c r="A509" s="16" t="s">
        <v>387</v>
      </c>
      <c r="B509" s="9" t="s">
        <v>388</v>
      </c>
      <c r="C509" s="9" t="s">
        <v>188</v>
      </c>
      <c r="D509" s="9" t="n">
        <v>95</v>
      </c>
      <c r="E509" s="9"/>
      <c r="F509" s="9"/>
      <c r="G509" s="8"/>
    </row>
    <row collapsed="false" customFormat="false" customHeight="true" hidden="true" ht="45" outlineLevel="0" r="510">
      <c r="A510" s="7" t="n">
        <v>3</v>
      </c>
      <c r="B510" s="191" t="s">
        <v>389</v>
      </c>
      <c r="C510" s="191"/>
      <c r="D510" s="191"/>
      <c r="E510" s="191"/>
      <c r="F510" s="191"/>
      <c r="G510" s="191"/>
    </row>
    <row collapsed="false" customFormat="false" customHeight="true" hidden="true" ht="31.5" outlineLevel="0" r="511">
      <c r="A511" s="346" t="s">
        <v>349</v>
      </c>
      <c r="B511" s="385" t="s">
        <v>390</v>
      </c>
      <c r="C511" s="14" t="s">
        <v>169</v>
      </c>
      <c r="D511" s="14" t="n">
        <v>7.7</v>
      </c>
      <c r="E511" s="14"/>
      <c r="F511" s="14"/>
      <c r="G511" s="14"/>
    </row>
    <row collapsed="false" customFormat="false" customHeight="false" hidden="true" ht="78.75" outlineLevel="0" r="512">
      <c r="A512" s="346"/>
      <c r="B512" s="386" t="s">
        <v>391</v>
      </c>
      <c r="C512" s="14"/>
      <c r="D512" s="14"/>
      <c r="E512" s="14"/>
      <c r="F512" s="14"/>
      <c r="G512" s="14"/>
    </row>
    <row collapsed="false" customFormat="false" customHeight="true" hidden="true" ht="31.5" outlineLevel="0" r="513">
      <c r="A513" s="346" t="s">
        <v>392</v>
      </c>
      <c r="B513" s="385" t="s">
        <v>393</v>
      </c>
      <c r="C513" s="14" t="s">
        <v>188</v>
      </c>
      <c r="D513" s="14" t="n">
        <v>3890</v>
      </c>
      <c r="E513" s="14"/>
      <c r="F513" s="14"/>
      <c r="G513" s="14"/>
    </row>
    <row collapsed="false" customFormat="false" customHeight="false" hidden="true" ht="63" outlineLevel="0" r="514">
      <c r="A514" s="346"/>
      <c r="B514" s="386" t="s">
        <v>314</v>
      </c>
      <c r="C514" s="14"/>
      <c r="D514" s="14"/>
      <c r="E514" s="14"/>
      <c r="F514" s="14"/>
      <c r="G514" s="14"/>
    </row>
    <row collapsed="false" customFormat="false" customHeight="false" hidden="true" ht="15.75" outlineLevel="0" r="515">
      <c r="A515" s="25"/>
    </row>
    <row collapsed="false" customFormat="false" customHeight="false" hidden="true" ht="45" outlineLevel="0" r="516">
      <c r="A516" s="367" t="s">
        <v>44</v>
      </c>
    </row>
    <row collapsed="false" customFormat="false" customHeight="false" hidden="true" ht="15.75" outlineLevel="0" r="517">
      <c r="A517" s="194" t="s">
        <v>394</v>
      </c>
      <c r="B517" s="194"/>
      <c r="C517" s="194"/>
      <c r="D517" s="194"/>
      <c r="E517" s="194"/>
      <c r="F517" s="194"/>
      <c r="G517" s="194"/>
    </row>
    <row collapsed="false" customFormat="false" customHeight="false" hidden="false" ht="12.85" outlineLevel="0" r="518"/>
    <row collapsed="false" customFormat="false" customHeight="false" hidden="true" ht="15.75" outlineLevel="0" r="519">
      <c r="A519" s="1" t="s">
        <v>395</v>
      </c>
    </row>
    <row collapsed="false" customFormat="false" customHeight="false" hidden="true" ht="15.75" outlineLevel="0" r="520">
      <c r="A520" s="26" t="s">
        <v>322</v>
      </c>
      <c r="B520" s="26"/>
      <c r="C520" s="26"/>
      <c r="D520" s="26"/>
      <c r="E520" s="26"/>
      <c r="F520" s="26"/>
      <c r="G520" s="26"/>
    </row>
    <row collapsed="false" customFormat="false" customHeight="false" hidden="true" ht="15.75" outlineLevel="0" r="521">
      <c r="A521" s="26" t="s">
        <v>396</v>
      </c>
      <c r="B521" s="26"/>
      <c r="C521" s="26"/>
      <c r="D521" s="26"/>
      <c r="E521" s="26"/>
      <c r="F521" s="26"/>
      <c r="G521" s="26"/>
    </row>
    <row collapsed="false" customFormat="false" customHeight="false" hidden="true" ht="15.75" outlineLevel="0" r="522">
      <c r="A522" s="26" t="s">
        <v>397</v>
      </c>
      <c r="B522" s="26"/>
      <c r="C522" s="26"/>
      <c r="D522" s="26"/>
      <c r="E522" s="26"/>
      <c r="F522" s="26"/>
      <c r="G522" s="26"/>
    </row>
    <row collapsed="false" customFormat="false" customHeight="false" hidden="true" ht="15.75" outlineLevel="0" r="523">
      <c r="A523" s="178"/>
    </row>
    <row collapsed="false" customFormat="false" customHeight="false" hidden="true" ht="15.75" outlineLevel="0" r="524">
      <c r="A524" s="178"/>
    </row>
    <row collapsed="false" customFormat="false" customHeight="true" hidden="true" ht="16.5" outlineLevel="0" r="525">
      <c r="A525" s="30" t="s">
        <v>398</v>
      </c>
      <c r="B525" s="30"/>
      <c r="C525" s="30"/>
      <c r="D525" s="30" t="s">
        <v>399</v>
      </c>
      <c r="E525" s="30"/>
      <c r="F525" s="30"/>
      <c r="G525" s="137" t="s">
        <v>400</v>
      </c>
      <c r="H525" s="30" t="s">
        <v>401</v>
      </c>
      <c r="I525" s="30"/>
      <c r="J525" s="30"/>
      <c r="K525" s="30" t="s">
        <v>402</v>
      </c>
      <c r="L525" s="30"/>
    </row>
    <row collapsed="false" customFormat="false" customHeight="true" hidden="true" ht="15.6" outlineLevel="0" r="526">
      <c r="A526" s="387" t="n">
        <v>1</v>
      </c>
      <c r="B526" s="387"/>
      <c r="C526" s="387"/>
      <c r="D526" s="387" t="n">
        <v>2</v>
      </c>
      <c r="E526" s="387"/>
      <c r="F526" s="387"/>
      <c r="G526" s="388" t="n">
        <v>3</v>
      </c>
      <c r="H526" s="387" t="n">
        <v>4</v>
      </c>
      <c r="I526" s="387"/>
      <c r="J526" s="387"/>
      <c r="K526" s="387" t="n">
        <v>5</v>
      </c>
      <c r="L526" s="387"/>
    </row>
    <row collapsed="false" customFormat="false" customHeight="true" hidden="true" ht="60" outlineLevel="0" r="527">
      <c r="A527" s="14" t="s">
        <v>403</v>
      </c>
      <c r="B527" s="14"/>
      <c r="C527" s="14"/>
      <c r="D527" s="28"/>
      <c r="E527" s="28"/>
      <c r="F527" s="28"/>
      <c r="G527" s="33"/>
      <c r="H527" s="28"/>
      <c r="I527" s="28"/>
      <c r="J527" s="28"/>
      <c r="K527" s="28"/>
      <c r="L527" s="28"/>
    </row>
    <row collapsed="false" customFormat="false" customHeight="true" hidden="true" ht="90" outlineLevel="0" r="528">
      <c r="A528" s="14" t="s">
        <v>404</v>
      </c>
      <c r="B528" s="14"/>
      <c r="C528" s="14"/>
      <c r="D528" s="28"/>
      <c r="E528" s="28"/>
      <c r="F528" s="28"/>
      <c r="G528" s="33"/>
      <c r="H528" s="28"/>
      <c r="I528" s="28"/>
      <c r="J528" s="28"/>
      <c r="K528" s="28"/>
      <c r="L528" s="28"/>
    </row>
    <row collapsed="false" customFormat="false" customHeight="true" hidden="true" ht="105" outlineLevel="0" r="529">
      <c r="A529" s="18" t="s">
        <v>405</v>
      </c>
      <c r="B529" s="18"/>
      <c r="C529" s="18"/>
      <c r="D529" s="28"/>
      <c r="E529" s="28"/>
      <c r="F529" s="28"/>
      <c r="G529" s="33"/>
      <c r="H529" s="28"/>
      <c r="I529" s="28"/>
      <c r="J529" s="28"/>
      <c r="K529" s="28"/>
      <c r="L529" s="28"/>
    </row>
    <row collapsed="false" customFormat="false" customHeight="true" hidden="true" ht="45" outlineLevel="0" r="530">
      <c r="A530" s="14" t="s">
        <v>406</v>
      </c>
      <c r="B530" s="14"/>
      <c r="C530" s="14"/>
      <c r="D530" s="28"/>
      <c r="E530" s="28"/>
      <c r="F530" s="28"/>
      <c r="G530" s="33"/>
      <c r="H530" s="28"/>
      <c r="I530" s="28"/>
      <c r="J530" s="28"/>
      <c r="K530" s="28"/>
      <c r="L530" s="28"/>
    </row>
    <row collapsed="false" customFormat="false" customHeight="true" hidden="true" ht="60" outlineLevel="0" r="531">
      <c r="A531" s="14" t="s">
        <v>407</v>
      </c>
      <c r="B531" s="14"/>
      <c r="C531" s="14"/>
      <c r="D531" s="28"/>
      <c r="E531" s="28"/>
      <c r="F531" s="28"/>
      <c r="G531" s="33"/>
      <c r="H531" s="28"/>
      <c r="I531" s="28"/>
      <c r="J531" s="28"/>
      <c r="K531" s="28"/>
      <c r="L531" s="28"/>
    </row>
    <row collapsed="false" customFormat="false" customHeight="true" hidden="true" ht="75" outlineLevel="0" r="532">
      <c r="A532" s="14" t="s">
        <v>408</v>
      </c>
      <c r="B532" s="14"/>
      <c r="C532" s="14"/>
      <c r="D532" s="28"/>
      <c r="E532" s="28"/>
      <c r="F532" s="28"/>
      <c r="G532" s="33"/>
      <c r="H532" s="28"/>
      <c r="I532" s="28"/>
      <c r="J532" s="28"/>
      <c r="K532" s="28"/>
      <c r="L532" s="28"/>
    </row>
    <row collapsed="false" customFormat="false" customHeight="true" hidden="true" ht="105" outlineLevel="0" r="533">
      <c r="A533" s="14" t="s">
        <v>409</v>
      </c>
      <c r="B533" s="14"/>
      <c r="C533" s="14"/>
      <c r="D533" s="28"/>
      <c r="E533" s="28"/>
      <c r="F533" s="28"/>
      <c r="G533" s="33"/>
      <c r="H533" s="28"/>
      <c r="I533" s="28"/>
      <c r="J533" s="28"/>
      <c r="K533" s="28"/>
      <c r="L533" s="28"/>
    </row>
    <row collapsed="false" customFormat="false" customHeight="true" hidden="true" ht="105" outlineLevel="0" r="534">
      <c r="A534" s="14" t="s">
        <v>410</v>
      </c>
      <c r="B534" s="14"/>
      <c r="C534" s="14"/>
      <c r="D534" s="28"/>
      <c r="E534" s="28"/>
      <c r="F534" s="28"/>
      <c r="G534" s="33"/>
      <c r="H534" s="28"/>
      <c r="I534" s="28"/>
      <c r="J534" s="28"/>
      <c r="K534" s="28"/>
      <c r="L534" s="28"/>
    </row>
    <row collapsed="false" customFormat="false" customHeight="true" hidden="true" ht="60" outlineLevel="0" r="535">
      <c r="A535" s="14" t="s">
        <v>411</v>
      </c>
      <c r="B535" s="14"/>
      <c r="C535" s="14"/>
      <c r="D535" s="28"/>
      <c r="E535" s="28"/>
      <c r="F535" s="28"/>
      <c r="G535" s="33"/>
      <c r="H535" s="28"/>
      <c r="I535" s="28"/>
      <c r="J535" s="28"/>
      <c r="K535" s="28"/>
      <c r="L535" s="28"/>
    </row>
    <row collapsed="false" customFormat="false" customHeight="true" hidden="true" ht="75" outlineLevel="0" r="536">
      <c r="A536" s="14" t="s">
        <v>412</v>
      </c>
      <c r="B536" s="14"/>
      <c r="C536" s="14"/>
      <c r="D536" s="28"/>
      <c r="E536" s="28"/>
      <c r="F536" s="28"/>
      <c r="G536" s="33"/>
      <c r="H536" s="28"/>
      <c r="I536" s="28"/>
      <c r="J536" s="28"/>
      <c r="K536" s="28"/>
      <c r="L536" s="28"/>
    </row>
    <row collapsed="false" customFormat="false" customHeight="true" hidden="true" ht="120" outlineLevel="0" r="537">
      <c r="A537" s="14" t="s">
        <v>413</v>
      </c>
      <c r="B537" s="14"/>
      <c r="C537" s="14"/>
      <c r="D537" s="28"/>
      <c r="E537" s="28"/>
      <c r="F537" s="28"/>
      <c r="G537" s="33"/>
      <c r="H537" s="28"/>
      <c r="I537" s="28"/>
      <c r="J537" s="28"/>
      <c r="K537" s="28"/>
      <c r="L537" s="28"/>
    </row>
    <row collapsed="false" customFormat="false" customHeight="true" hidden="true" ht="30" outlineLevel="0" r="538">
      <c r="A538" s="14" t="s">
        <v>414</v>
      </c>
      <c r="B538" s="14"/>
      <c r="C538" s="14"/>
      <c r="D538" s="28"/>
      <c r="E538" s="28"/>
      <c r="F538" s="28"/>
      <c r="G538" s="33"/>
      <c r="H538" s="28"/>
      <c r="I538" s="28"/>
      <c r="J538" s="28"/>
      <c r="K538" s="28"/>
      <c r="L538" s="28"/>
    </row>
    <row collapsed="false" customFormat="false" customHeight="true" hidden="true" ht="135" outlineLevel="0" r="539">
      <c r="A539" s="14" t="s">
        <v>415</v>
      </c>
      <c r="B539" s="14"/>
      <c r="C539" s="14"/>
      <c r="D539" s="28"/>
      <c r="E539" s="28"/>
      <c r="F539" s="28"/>
      <c r="G539" s="33"/>
      <c r="H539" s="28"/>
      <c r="I539" s="28"/>
      <c r="J539" s="28"/>
      <c r="K539" s="28"/>
      <c r="L539" s="28"/>
    </row>
    <row collapsed="false" customFormat="false" customHeight="true" hidden="true" ht="45" outlineLevel="0" r="540">
      <c r="A540" s="14" t="s">
        <v>416</v>
      </c>
      <c r="B540" s="14"/>
      <c r="C540" s="14"/>
      <c r="D540" s="28"/>
      <c r="E540" s="28"/>
      <c r="F540" s="28"/>
      <c r="G540" s="33"/>
      <c r="H540" s="28"/>
      <c r="I540" s="28"/>
      <c r="J540" s="28"/>
      <c r="K540" s="28"/>
      <c r="L540" s="28"/>
    </row>
    <row collapsed="false" customFormat="false" customHeight="true" hidden="true" ht="75" outlineLevel="0" r="541">
      <c r="A541" s="14" t="s">
        <v>417</v>
      </c>
      <c r="B541" s="14"/>
      <c r="C541" s="14"/>
      <c r="D541" s="28"/>
      <c r="E541" s="28"/>
      <c r="F541" s="28"/>
      <c r="G541" s="33"/>
      <c r="H541" s="28"/>
      <c r="I541" s="28"/>
      <c r="J541" s="28"/>
      <c r="K541" s="28"/>
      <c r="L541" s="28"/>
    </row>
    <row collapsed="false" customFormat="false" customHeight="true" hidden="true" ht="75" outlineLevel="0" r="542">
      <c r="A542" s="18" t="s">
        <v>418</v>
      </c>
      <c r="B542" s="18"/>
      <c r="C542" s="18"/>
      <c r="D542" s="28"/>
      <c r="E542" s="28"/>
      <c r="F542" s="28"/>
      <c r="G542" s="33"/>
      <c r="H542" s="28"/>
      <c r="I542" s="28"/>
      <c r="J542" s="28"/>
      <c r="K542" s="28"/>
      <c r="L542" s="28"/>
    </row>
    <row collapsed="false" customFormat="false" customHeight="true" hidden="true" ht="45" outlineLevel="0" r="543">
      <c r="A543" s="18" t="s">
        <v>419</v>
      </c>
      <c r="B543" s="18"/>
      <c r="C543" s="18"/>
      <c r="D543" s="28"/>
      <c r="E543" s="28"/>
      <c r="F543" s="28"/>
      <c r="G543" s="33"/>
      <c r="H543" s="28"/>
      <c r="I543" s="28"/>
      <c r="J543" s="28"/>
      <c r="K543" s="28"/>
      <c r="L543" s="28"/>
    </row>
    <row collapsed="false" customFormat="false" customHeight="false" hidden="true" ht="15.75" outlineLevel="0" r="544">
      <c r="A544" s="144"/>
      <c r="B544" s="174"/>
      <c r="C544" s="389"/>
      <c r="D544" s="389"/>
      <c r="E544" s="174"/>
      <c r="F544" s="389"/>
      <c r="G544" s="389"/>
      <c r="H544" s="389"/>
      <c r="I544" s="174"/>
      <c r="J544" s="389"/>
      <c r="K544" s="389"/>
      <c r="L544" s="174"/>
    </row>
    <row collapsed="false" customFormat="false" customHeight="false" hidden="true" ht="15.75" outlineLevel="0" r="545">
      <c r="A545" s="144"/>
      <c r="B545" s="174"/>
      <c r="C545" s="174"/>
      <c r="D545" s="389"/>
      <c r="E545" s="174"/>
      <c r="F545" s="174"/>
      <c r="G545" s="389"/>
      <c r="H545" s="389"/>
      <c r="I545" s="174"/>
      <c r="J545" s="174"/>
      <c r="K545" s="389"/>
      <c r="L545" s="174"/>
    </row>
    <row collapsed="false" customFormat="false" customHeight="false" hidden="true" ht="63" outlineLevel="0" r="546">
      <c r="A546" s="144" t="s">
        <v>110</v>
      </c>
      <c r="B546" s="174"/>
      <c r="C546" s="389"/>
      <c r="D546" s="389"/>
      <c r="E546" s="174"/>
      <c r="F546" s="389"/>
      <c r="G546" s="389"/>
      <c r="H546" s="389"/>
      <c r="I546" s="174"/>
      <c r="J546" s="389"/>
      <c r="K546" s="389"/>
      <c r="L546" s="174"/>
    </row>
    <row collapsed="false" customFormat="false" customHeight="true" hidden="true" ht="31.5" outlineLevel="0" r="547">
      <c r="A547" s="144"/>
      <c r="B547" s="144"/>
      <c r="C547" s="177" t="s">
        <v>420</v>
      </c>
      <c r="D547" s="177"/>
      <c r="E547" s="144"/>
      <c r="F547" s="177" t="s">
        <v>112</v>
      </c>
      <c r="G547" s="177"/>
      <c r="H547" s="177"/>
      <c r="I547" s="144"/>
      <c r="J547" s="177" t="s">
        <v>113</v>
      </c>
      <c r="K547" s="177"/>
      <c r="L547" s="144"/>
    </row>
    <row collapsed="false" customFormat="false" customHeight="false" hidden="false" ht="12.85" outlineLevel="0" r="559"/>
  </sheetData>
  <mergeCells count="1034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4:K414"/>
    <mergeCell ref="A415:G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A428:A430"/>
    <mergeCell ref="B428:B430"/>
    <mergeCell ref="C428:C430"/>
    <mergeCell ref="D428:D430"/>
    <mergeCell ref="E428:E430"/>
    <mergeCell ref="G428:G430"/>
    <mergeCell ref="H428:I430"/>
    <mergeCell ref="J428:J430"/>
    <mergeCell ref="K428:K430"/>
    <mergeCell ref="A431:A433"/>
    <mergeCell ref="B431:B433"/>
    <mergeCell ref="C431:C433"/>
    <mergeCell ref="D431:D433"/>
    <mergeCell ref="E431:E433"/>
    <mergeCell ref="G431:G433"/>
    <mergeCell ref="H431:I433"/>
    <mergeCell ref="J431:J433"/>
    <mergeCell ref="K431:K433"/>
    <mergeCell ref="H434:I434"/>
    <mergeCell ref="H435:I435"/>
    <mergeCell ref="H436:I436"/>
    <mergeCell ref="A437:A438"/>
    <mergeCell ref="B437:B438"/>
    <mergeCell ref="C437:C438"/>
    <mergeCell ref="D437:D438"/>
    <mergeCell ref="E437:E438"/>
    <mergeCell ref="G437:G438"/>
    <mergeCell ref="H437:I438"/>
    <mergeCell ref="J437:J438"/>
    <mergeCell ref="K437:K438"/>
    <mergeCell ref="A439:A440"/>
    <mergeCell ref="B439:B440"/>
    <mergeCell ref="C439:C440"/>
    <mergeCell ref="D439:D440"/>
    <mergeCell ref="E439:E440"/>
    <mergeCell ref="G439:G440"/>
    <mergeCell ref="H439:H440"/>
    <mergeCell ref="I439:J440"/>
    <mergeCell ref="K439:K440"/>
    <mergeCell ref="I441:J441"/>
    <mergeCell ref="I442:J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A456:Q456"/>
    <mergeCell ref="A459:Q459"/>
    <mergeCell ref="A460:Q460"/>
    <mergeCell ref="A462:Q462"/>
    <mergeCell ref="A463:Q463"/>
    <mergeCell ref="A465:A466"/>
    <mergeCell ref="B465:B466"/>
    <mergeCell ref="C465:C466"/>
    <mergeCell ref="D465:D466"/>
    <mergeCell ref="E465:E466"/>
    <mergeCell ref="F465:I465"/>
    <mergeCell ref="J465:M465"/>
    <mergeCell ref="N465:Q465"/>
    <mergeCell ref="B468:Q468"/>
    <mergeCell ref="B473:Q473"/>
    <mergeCell ref="B476:Q476"/>
    <mergeCell ref="A479:Q479"/>
    <mergeCell ref="A480:Q480"/>
    <mergeCell ref="A485:F485"/>
    <mergeCell ref="A486:F486"/>
    <mergeCell ref="A489:A491"/>
    <mergeCell ref="B489:B491"/>
    <mergeCell ref="D489:F489"/>
    <mergeCell ref="D490:D491"/>
    <mergeCell ref="E490:F490"/>
    <mergeCell ref="B493:G493"/>
    <mergeCell ref="B506:G506"/>
    <mergeCell ref="B510:G510"/>
    <mergeCell ref="A511:A512"/>
    <mergeCell ref="C511:C512"/>
    <mergeCell ref="D511:D512"/>
    <mergeCell ref="E511:E512"/>
    <mergeCell ref="F511:F512"/>
    <mergeCell ref="G511:G512"/>
    <mergeCell ref="A513:A514"/>
    <mergeCell ref="C513:C514"/>
    <mergeCell ref="D513:D514"/>
    <mergeCell ref="E513:E514"/>
    <mergeCell ref="F513:F514"/>
    <mergeCell ref="G513:G514"/>
    <mergeCell ref="A517:G517"/>
    <mergeCell ref="A520:G520"/>
    <mergeCell ref="A521:G521"/>
    <mergeCell ref="A522:G522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A543:C543"/>
    <mergeCell ref="D543:F543"/>
    <mergeCell ref="H543:J543"/>
    <mergeCell ref="K543:L543"/>
    <mergeCell ref="B544:B546"/>
    <mergeCell ref="C544:D546"/>
    <mergeCell ref="E544:E546"/>
    <mergeCell ref="F544:H546"/>
    <mergeCell ref="I544:I546"/>
    <mergeCell ref="J544:K546"/>
    <mergeCell ref="L544:L546"/>
    <mergeCell ref="C547:D547"/>
    <mergeCell ref="F547:H547"/>
    <mergeCell ref="J547:K547"/>
  </mergeCells>
  <printOptions headings="false" gridLines="false" gridLinesSet="true" horizontalCentered="true" verticalCentered="false"/>
  <pageMargins left="0.590277777777778" right="0.590277777777778" top="0.984027777777778" bottom="0.590277777777778" header="0.511805555555555" footer="0.511805555555555"/>
  <pageSetup blackAndWhite="false" cellComments="none" copies="1" draft="false" firstPageNumber="0" fitToHeight="2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81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10" zoomScaleNormal="110" zoomScalePageLayoutView="100">
      <selection activeCell="A1" activeCellId="0" pane="topLeft" sqref="A1"/>
    </sheetView>
  </sheetViews>
  <sheetFormatPr defaultRowHeight="15"/>
  <cols>
    <col collapsed="false" hidden="false" max="1" min="1" style="0" width="7.71428571428571"/>
    <col collapsed="false" hidden="false" max="2" min="2" style="0" width="60"/>
    <col collapsed="false" hidden="false" max="3" min="3" style="0" width="11.5714285714286"/>
    <col collapsed="false" hidden="false" max="4" min="4" style="0" width="13.1377551020408"/>
    <col collapsed="false" hidden="false" max="5" min="5" style="0" width="11.9948979591837"/>
    <col collapsed="false" hidden="false" max="6" min="6" style="0" width="20.2857142857143"/>
    <col collapsed="false" hidden="false" max="7" min="7" style="0" width="24.4234693877551"/>
    <col collapsed="false" hidden="false" max="8" min="8" style="0" width="12.5714285714286"/>
    <col collapsed="false" hidden="false" max="15" min="9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25" outlineLevel="0" r="1">
      <c r="A1" s="1" t="s">
        <v>0</v>
      </c>
    </row>
    <row collapsed="false" customFormat="false" customHeight="false" hidden="true" ht="15.75" outlineLevel="0" r="2">
      <c r="A2" s="2" t="s">
        <v>1</v>
      </c>
    </row>
    <row collapsed="false" customFormat="false" customHeight="false" hidden="true" ht="15.75" outlineLevel="0" r="3">
      <c r="A3" s="3" t="s">
        <v>2</v>
      </c>
      <c r="B3" s="3"/>
      <c r="C3" s="3"/>
      <c r="D3" s="3"/>
      <c r="E3" s="3"/>
      <c r="F3" s="3"/>
      <c r="G3" s="3"/>
    </row>
    <row collapsed="false" customFormat="false" customHeight="false" hidden="true" ht="15.75" outlineLevel="0" r="4">
      <c r="A4" s="4"/>
    </row>
    <row collapsed="false" customFormat="false" customHeight="true" hidden="true" ht="164.25" outlineLevel="0" r="5">
      <c r="A5" s="5" t="s">
        <v>3</v>
      </c>
      <c r="B5" s="6" t="s">
        <v>4</v>
      </c>
      <c r="C5" s="6" t="s">
        <v>5</v>
      </c>
      <c r="D5" s="6" t="s">
        <v>6</v>
      </c>
      <c r="E5" s="6"/>
      <c r="F5" s="6" t="s">
        <v>7</v>
      </c>
      <c r="G5" s="6" t="s">
        <v>8</v>
      </c>
    </row>
    <row collapsed="false" customFormat="false" customHeight="false" hidden="true" ht="45" outlineLevel="0" r="6">
      <c r="A6" s="7" t="s">
        <v>9</v>
      </c>
      <c r="B6" s="6"/>
      <c r="C6" s="6"/>
      <c r="D6" s="8" t="s">
        <v>10</v>
      </c>
      <c r="E6" s="9" t="s">
        <v>11</v>
      </c>
      <c r="F6" s="6"/>
      <c r="G6" s="6"/>
    </row>
    <row collapsed="false" customFormat="false" customHeight="true" hidden="true" ht="34.5" outlineLevel="0" r="7">
      <c r="A7" s="10" t="n">
        <v>1</v>
      </c>
      <c r="B7" s="10" t="n">
        <v>2</v>
      </c>
      <c r="C7" s="10" t="n">
        <v>3</v>
      </c>
      <c r="D7" s="10" t="n">
        <v>4</v>
      </c>
      <c r="E7" s="10" t="n">
        <v>5</v>
      </c>
      <c r="F7" s="10" t="n">
        <v>6</v>
      </c>
      <c r="G7" s="11" t="n">
        <v>7</v>
      </c>
    </row>
    <row collapsed="false" customFormat="false" customHeight="true" hidden="true" ht="15" outlineLevel="0" r="8">
      <c r="A8" s="12" t="s">
        <v>12</v>
      </c>
      <c r="B8" s="13" t="s">
        <v>13</v>
      </c>
      <c r="C8" s="14"/>
      <c r="D8" s="15" t="n">
        <v>41640</v>
      </c>
      <c r="E8" s="15" t="n">
        <v>42735</v>
      </c>
      <c r="F8" s="14"/>
      <c r="G8" s="14"/>
    </row>
    <row collapsed="false" customFormat="false" customHeight="false" hidden="true" ht="30" outlineLevel="0" r="9">
      <c r="A9" s="12"/>
      <c r="B9" s="9" t="s">
        <v>14</v>
      </c>
      <c r="C9" s="14"/>
      <c r="D9" s="15"/>
      <c r="E9" s="15"/>
      <c r="F9" s="14"/>
      <c r="G9" s="14"/>
    </row>
    <row collapsed="false" customFormat="false" customHeight="false" hidden="true" ht="75" outlineLevel="0" r="10">
      <c r="A10" s="16" t="s">
        <v>15</v>
      </c>
      <c r="B10" s="9" t="s">
        <v>16</v>
      </c>
      <c r="C10" s="9" t="s">
        <v>17</v>
      </c>
      <c r="D10" s="17" t="n">
        <v>41640</v>
      </c>
      <c r="E10" s="17" t="n">
        <v>42735</v>
      </c>
      <c r="F10" s="9" t="s">
        <v>18</v>
      </c>
      <c r="G10" s="8" t="s">
        <v>19</v>
      </c>
    </row>
    <row collapsed="false" customFormat="false" customHeight="false" hidden="true" ht="210" outlineLevel="0" r="11">
      <c r="A11" s="16" t="s">
        <v>20</v>
      </c>
      <c r="B11" s="9" t="s">
        <v>21</v>
      </c>
      <c r="C11" s="9" t="s">
        <v>22</v>
      </c>
      <c r="D11" s="17" t="n">
        <v>41640</v>
      </c>
      <c r="E11" s="17" t="n">
        <v>42735</v>
      </c>
      <c r="F11" s="9" t="s">
        <v>23</v>
      </c>
      <c r="G11" s="14" t="s">
        <v>24</v>
      </c>
    </row>
    <row collapsed="false" customFormat="false" customHeight="true" hidden="true" ht="14.45" outlineLevel="0" r="12">
      <c r="A12" s="7"/>
      <c r="B12" s="18"/>
      <c r="C12" s="18"/>
      <c r="D12" s="18"/>
      <c r="E12" s="18"/>
      <c r="F12" s="18"/>
      <c r="G12" s="18"/>
    </row>
    <row collapsed="false" customFormat="false" customHeight="true" hidden="true" ht="15" outlineLevel="0" r="13">
      <c r="A13" s="6" t="s">
        <v>25</v>
      </c>
      <c r="B13" s="13" t="s">
        <v>26</v>
      </c>
      <c r="C13" s="14"/>
      <c r="D13" s="15" t="n">
        <v>41640</v>
      </c>
      <c r="E13" s="15" t="n">
        <v>42735</v>
      </c>
      <c r="F13" s="14"/>
      <c r="G13" s="14"/>
    </row>
    <row collapsed="false" customFormat="false" customHeight="false" hidden="true" ht="30" outlineLevel="0" r="14">
      <c r="A14" s="6"/>
      <c r="B14" s="9" t="s">
        <v>27</v>
      </c>
      <c r="C14" s="14"/>
      <c r="D14" s="15"/>
      <c r="E14" s="15"/>
      <c r="F14" s="14"/>
      <c r="G14" s="14"/>
    </row>
    <row collapsed="false" customFormat="false" customHeight="false" hidden="true" ht="135" outlineLevel="0" r="15">
      <c r="A15" s="7" t="s">
        <v>28</v>
      </c>
      <c r="B15" s="9" t="s">
        <v>29</v>
      </c>
      <c r="C15" s="9" t="s">
        <v>30</v>
      </c>
      <c r="D15" s="17" t="n">
        <v>41640</v>
      </c>
      <c r="E15" s="17" t="n">
        <v>42735</v>
      </c>
      <c r="F15" s="9" t="s">
        <v>31</v>
      </c>
      <c r="G15" s="19" t="s">
        <v>32</v>
      </c>
    </row>
    <row collapsed="false" customFormat="false" customHeight="false" hidden="true" ht="75" outlineLevel="0" r="16">
      <c r="A16" s="16" t="s">
        <v>33</v>
      </c>
      <c r="B16" s="9" t="s">
        <v>34</v>
      </c>
      <c r="C16" s="9" t="s">
        <v>30</v>
      </c>
      <c r="D16" s="17" t="n">
        <v>41640</v>
      </c>
      <c r="E16" s="17" t="n">
        <v>42735</v>
      </c>
      <c r="F16" s="20" t="s">
        <v>35</v>
      </c>
      <c r="G16" s="18" t="s">
        <v>36</v>
      </c>
    </row>
    <row collapsed="false" customFormat="false" customHeight="true" hidden="true" ht="15" outlineLevel="0" r="17">
      <c r="A17" s="6" t="n">
        <v>3</v>
      </c>
      <c r="B17" s="21" t="s">
        <v>37</v>
      </c>
      <c r="C17" s="14" t="s">
        <v>38</v>
      </c>
      <c r="D17" s="15" t="n">
        <v>41640</v>
      </c>
      <c r="E17" s="15" t="n">
        <v>42735</v>
      </c>
      <c r="F17" s="18"/>
      <c r="G17" s="14"/>
    </row>
    <row collapsed="false" customFormat="false" customHeight="true" hidden="true" ht="133.5" outlineLevel="0" r="18">
      <c r="A18" s="6"/>
      <c r="B18" s="20" t="s">
        <v>39</v>
      </c>
      <c r="C18" s="14"/>
      <c r="D18" s="15"/>
      <c r="E18" s="15"/>
      <c r="F18" s="18"/>
      <c r="G18" s="14"/>
    </row>
    <row collapsed="false" customFormat="false" customHeight="true" hidden="true" ht="74.25" outlineLevel="0" r="19">
      <c r="A19" s="22" t="n">
        <v>41642</v>
      </c>
      <c r="B19" s="23" t="s">
        <v>40</v>
      </c>
      <c r="C19" s="14" t="s">
        <v>38</v>
      </c>
      <c r="D19" s="15" t="n">
        <v>41640</v>
      </c>
      <c r="E19" s="15" t="n">
        <v>42735</v>
      </c>
      <c r="F19" s="14" t="s">
        <v>41</v>
      </c>
      <c r="G19" s="18" t="s">
        <v>42</v>
      </c>
    </row>
    <row collapsed="false" customFormat="false" customHeight="true" hidden="true" ht="102" outlineLevel="0" r="20">
      <c r="A20" s="22"/>
      <c r="B20" s="20" t="s">
        <v>43</v>
      </c>
      <c r="C20" s="14"/>
      <c r="D20" s="15"/>
      <c r="E20" s="15"/>
      <c r="F20" s="14"/>
      <c r="G20" s="18"/>
    </row>
    <row collapsed="false" customFormat="false" customHeight="false" hidden="true" ht="15" outlineLevel="0" r="21">
      <c r="A21" s="24"/>
    </row>
    <row collapsed="false" customFormat="false" customHeight="false" hidden="true" ht="15.75" outlineLevel="0" r="22">
      <c r="A22" s="25" t="s">
        <v>44</v>
      </c>
    </row>
    <row collapsed="false" customFormat="false" customHeight="false" hidden="true" ht="15.75" outlineLevel="0" r="23">
      <c r="A23" s="25" t="s">
        <v>45</v>
      </c>
    </row>
    <row collapsed="false" customFormat="false" customHeight="false" hidden="true" ht="15.75" outlineLevel="0" r="24">
      <c r="A24" s="1"/>
    </row>
    <row collapsed="false" customFormat="false" customHeight="false" hidden="true" ht="15.75" outlineLevel="0" r="25">
      <c r="A25" s="1" t="s">
        <v>46</v>
      </c>
    </row>
    <row collapsed="false" customFormat="false" customHeight="false" hidden="true" ht="15.75" outlineLevel="0" r="26">
      <c r="A26" s="26" t="s">
        <v>47</v>
      </c>
      <c r="B26" s="26"/>
      <c r="C26" s="26"/>
      <c r="D26" s="26"/>
      <c r="E26" s="26"/>
      <c r="F26" s="26"/>
      <c r="G26" s="26"/>
    </row>
    <row collapsed="false" customFormat="false" customHeight="false" hidden="true" ht="15.75" outlineLevel="0" r="27">
      <c r="A27" s="26" t="s">
        <v>48</v>
      </c>
      <c r="B27" s="26"/>
      <c r="C27" s="26"/>
      <c r="D27" s="26"/>
      <c r="E27" s="26"/>
      <c r="F27" s="26"/>
      <c r="G27" s="26"/>
    </row>
    <row collapsed="false" customFormat="false" customHeight="false" hidden="true" ht="15.75" outlineLevel="0" r="28">
      <c r="A28" s="27"/>
    </row>
    <row collapsed="false" customFormat="false" customHeight="true" hidden="true" ht="172.5" outlineLevel="0" r="29">
      <c r="A29" s="28" t="s">
        <v>49</v>
      </c>
      <c r="B29" s="28" t="s">
        <v>50</v>
      </c>
      <c r="C29" s="28" t="s">
        <v>51</v>
      </c>
      <c r="D29" s="28"/>
      <c r="E29" s="28" t="s">
        <v>52</v>
      </c>
      <c r="F29" s="29" t="s">
        <v>53</v>
      </c>
      <c r="G29" s="29"/>
      <c r="H29" s="29"/>
      <c r="I29" s="29"/>
      <c r="J29" s="29"/>
      <c r="K29" s="29"/>
      <c r="L29" s="29"/>
      <c r="M29" s="29"/>
      <c r="N29" s="29"/>
      <c r="O29" s="29"/>
    </row>
    <row collapsed="false" customFormat="false" customHeight="true" hidden="true" ht="30.75" outlineLevel="0" r="30">
      <c r="A30" s="28"/>
      <c r="B30" s="28"/>
      <c r="C30" s="28" t="s">
        <v>54</v>
      </c>
      <c r="D30" s="28" t="s">
        <v>55</v>
      </c>
      <c r="E30" s="28"/>
      <c r="F30" s="30"/>
      <c r="G30" s="30"/>
      <c r="H30" s="30"/>
      <c r="I30" s="31" t="s">
        <v>56</v>
      </c>
      <c r="J30" s="28" t="s">
        <v>57</v>
      </c>
      <c r="K30" s="28" t="s">
        <v>58</v>
      </c>
      <c r="L30" s="32" t="s">
        <v>59</v>
      </c>
      <c r="M30" s="28" t="s">
        <v>60</v>
      </c>
      <c r="N30" s="28"/>
      <c r="O30" s="28"/>
    </row>
    <row collapsed="false" customFormat="false" customHeight="false" hidden="true" ht="15.75" outlineLevel="0" r="31">
      <c r="A31" s="28"/>
      <c r="B31" s="28"/>
      <c r="C31" s="28"/>
      <c r="D31" s="28"/>
      <c r="E31" s="28"/>
      <c r="F31" s="30"/>
      <c r="G31" s="30"/>
      <c r="H31" s="30"/>
      <c r="I31" s="31"/>
      <c r="J31" s="28"/>
      <c r="K31" s="28"/>
      <c r="L31" s="33" t="s">
        <v>61</v>
      </c>
      <c r="M31" s="28"/>
      <c r="N31" s="28"/>
      <c r="O31" s="28"/>
    </row>
    <row collapsed="false" customFormat="false" customHeight="false" hidden="true" ht="15.75" outlineLevel="0" r="32">
      <c r="A32" s="33" t="n">
        <v>1</v>
      </c>
      <c r="B32" s="33" t="n">
        <v>2</v>
      </c>
      <c r="C32" s="33" t="n">
        <v>3</v>
      </c>
      <c r="D32" s="33" t="n">
        <v>4</v>
      </c>
      <c r="E32" s="33" t="n">
        <v>5</v>
      </c>
      <c r="F32" s="34" t="n">
        <v>6</v>
      </c>
      <c r="G32" s="34"/>
      <c r="H32" s="34"/>
      <c r="I32" s="34"/>
      <c r="J32" s="33" t="n">
        <v>7</v>
      </c>
      <c r="K32" s="33" t="n">
        <v>8</v>
      </c>
      <c r="L32" s="33" t="n">
        <v>9</v>
      </c>
      <c r="M32" s="28" t="n">
        <v>10</v>
      </c>
      <c r="N32" s="28"/>
      <c r="O32" s="28"/>
    </row>
    <row collapsed="false" customFormat="false" customHeight="true" hidden="true" ht="47.25" outlineLevel="0" r="33">
      <c r="A33" s="35" t="s">
        <v>62</v>
      </c>
      <c r="B33" s="28" t="s">
        <v>63</v>
      </c>
      <c r="C33" s="36" t="n">
        <v>41640</v>
      </c>
      <c r="D33" s="36" t="n">
        <v>42004</v>
      </c>
      <c r="E33" s="32" t="s">
        <v>64</v>
      </c>
      <c r="F33" s="37"/>
      <c r="G33" s="37"/>
      <c r="H33" s="37"/>
      <c r="I33" s="38" t="n">
        <f aca="false">I34+I36+I37</f>
        <v>20222.504</v>
      </c>
      <c r="J33" s="38" t="n">
        <f aca="false">J34+J36+J37</f>
        <v>0</v>
      </c>
      <c r="K33" s="38" t="n">
        <f aca="false">K34+K36+K37</f>
        <v>17193.04</v>
      </c>
      <c r="L33" s="38" t="n">
        <f aca="false">L34+L36+L37</f>
        <v>0</v>
      </c>
      <c r="M33" s="39" t="n">
        <f aca="false">O34+O35+O36+O37</f>
        <v>3029.464</v>
      </c>
      <c r="N33" s="39"/>
      <c r="O33" s="39"/>
    </row>
    <row collapsed="false" customFormat="false" customHeight="true" hidden="true" ht="19.5" outlineLevel="0" r="34">
      <c r="A34" s="35"/>
      <c r="B34" s="28"/>
      <c r="C34" s="36"/>
      <c r="D34" s="36"/>
      <c r="E34" s="32" t="s">
        <v>65</v>
      </c>
      <c r="F34" s="40" t="s">
        <v>66</v>
      </c>
      <c r="G34" s="40"/>
      <c r="H34" s="40"/>
      <c r="I34" s="41" t="n">
        <f aca="false">J34+K34+L34+O34</f>
        <v>15487.15</v>
      </c>
      <c r="J34" s="42" t="n">
        <f aca="false">J54</f>
        <v>0</v>
      </c>
      <c r="K34" s="43" t="n">
        <f aca="false">K54</f>
        <v>14079.15</v>
      </c>
      <c r="L34" s="42" t="n">
        <f aca="false">L54</f>
        <v>0</v>
      </c>
      <c r="M34" s="44" t="s">
        <v>66</v>
      </c>
      <c r="N34" s="44"/>
      <c r="O34" s="45" t="n">
        <f aca="false">O54</f>
        <v>1408</v>
      </c>
    </row>
    <row collapsed="false" customFormat="false" customHeight="true" hidden="true" ht="19.5" outlineLevel="0" r="35">
      <c r="A35" s="35"/>
      <c r="B35" s="28"/>
      <c r="C35" s="36"/>
      <c r="D35" s="36"/>
      <c r="E35" s="46"/>
      <c r="F35" s="44" t="s">
        <v>67</v>
      </c>
      <c r="G35" s="44"/>
      <c r="H35" s="44"/>
      <c r="I35" s="41" t="n">
        <f aca="false">J35+K35+L35+O35</f>
        <v>0</v>
      </c>
      <c r="J35" s="42" t="n">
        <f aca="false">J55</f>
        <v>0</v>
      </c>
      <c r="K35" s="43" t="n">
        <f aca="false">K55</f>
        <v>0</v>
      </c>
      <c r="L35" s="42" t="n">
        <f aca="false">L55</f>
        <v>0</v>
      </c>
      <c r="M35" s="44" t="s">
        <v>67</v>
      </c>
      <c r="N35" s="44"/>
      <c r="O35" s="47" t="n">
        <f aca="false">O55</f>
        <v>0</v>
      </c>
    </row>
    <row collapsed="false" customFormat="false" customHeight="true" hidden="true" ht="19.5" outlineLevel="0" r="36">
      <c r="A36" s="35"/>
      <c r="B36" s="28"/>
      <c r="C36" s="36"/>
      <c r="D36" s="36"/>
      <c r="E36" s="46"/>
      <c r="F36" s="44" t="s">
        <v>68</v>
      </c>
      <c r="G36" s="44"/>
      <c r="H36" s="44"/>
      <c r="I36" s="41" t="n">
        <f aca="false">J36+K36+L36+O36</f>
        <v>3647.779</v>
      </c>
      <c r="J36" s="42" t="n">
        <f aca="false">J56</f>
        <v>0</v>
      </c>
      <c r="K36" s="43" t="n">
        <f aca="false">K56</f>
        <v>3113.89</v>
      </c>
      <c r="L36" s="42" t="n">
        <f aca="false">L56</f>
        <v>0</v>
      </c>
      <c r="M36" s="44" t="s">
        <v>68</v>
      </c>
      <c r="N36" s="44"/>
      <c r="O36" s="47" t="n">
        <f aca="false">O56</f>
        <v>533.889</v>
      </c>
    </row>
    <row collapsed="false" customFormat="false" customHeight="true" hidden="true" ht="19.5" outlineLevel="0" r="37">
      <c r="A37" s="35"/>
      <c r="B37" s="28"/>
      <c r="C37" s="36"/>
      <c r="D37" s="36"/>
      <c r="E37" s="48"/>
      <c r="F37" s="44" t="s">
        <v>22</v>
      </c>
      <c r="G37" s="44"/>
      <c r="H37" s="44"/>
      <c r="I37" s="41" t="n">
        <f aca="false">J37+K37+L37+O37</f>
        <v>1087.575</v>
      </c>
      <c r="J37" s="49" t="n">
        <f aca="false">J57+J93+J126</f>
        <v>0</v>
      </c>
      <c r="K37" s="43" t="n">
        <f aca="false">K57+K93+K126</f>
        <v>0</v>
      </c>
      <c r="L37" s="49" t="n">
        <f aca="false">L57+L93+L126</f>
        <v>0</v>
      </c>
      <c r="M37" s="44" t="s">
        <v>22</v>
      </c>
      <c r="N37" s="44"/>
      <c r="O37" s="47" t="n">
        <f aca="false">O57+M93+M126</f>
        <v>1087.575</v>
      </c>
    </row>
    <row collapsed="false" customFormat="false" customHeight="false" hidden="true" ht="18.75" outlineLevel="0" r="38">
      <c r="A38" s="35"/>
      <c r="B38" s="28"/>
      <c r="C38" s="36" t="n">
        <v>42005</v>
      </c>
      <c r="D38" s="36" t="n">
        <v>42369</v>
      </c>
      <c r="E38" s="32" t="s">
        <v>69</v>
      </c>
      <c r="F38" s="50"/>
      <c r="G38" s="51"/>
      <c r="H38" s="51"/>
      <c r="I38" s="38" t="n">
        <f aca="false">I39+I40+I41+I42</f>
        <v>61033.92</v>
      </c>
      <c r="J38" s="38" t="n">
        <f aca="false">J39+J40+J41+J42</f>
        <v>0</v>
      </c>
      <c r="K38" s="38" t="n">
        <f aca="false">K39+K40+K41+K42</f>
        <v>4780.39</v>
      </c>
      <c r="L38" s="38" t="n">
        <f aca="false">L39+L40+L41+L42</f>
        <v>0</v>
      </c>
      <c r="M38" s="39" t="n">
        <f aca="false">O39+O40+O41+O42</f>
        <v>56253.53</v>
      </c>
      <c r="N38" s="39"/>
      <c r="O38" s="39"/>
    </row>
    <row collapsed="false" customFormat="false" customHeight="true" hidden="true" ht="19.5" outlineLevel="0" r="39">
      <c r="A39" s="35"/>
      <c r="B39" s="28"/>
      <c r="C39" s="36"/>
      <c r="D39" s="36"/>
      <c r="E39" s="32" t="s">
        <v>65</v>
      </c>
      <c r="F39" s="44" t="s">
        <v>66</v>
      </c>
      <c r="G39" s="44"/>
      <c r="H39" s="44"/>
      <c r="I39" s="41" t="n">
        <f aca="false">J39+K39+L39+O39</f>
        <v>19069.2</v>
      </c>
      <c r="J39" s="43" t="n">
        <f aca="false">J59+J96</f>
        <v>0</v>
      </c>
      <c r="K39" s="43" t="n">
        <f aca="false">K59+K96</f>
        <v>0</v>
      </c>
      <c r="L39" s="43" t="n">
        <f aca="false">L59+L96</f>
        <v>0</v>
      </c>
      <c r="M39" s="44" t="s">
        <v>66</v>
      </c>
      <c r="N39" s="44"/>
      <c r="O39" s="45" t="n">
        <f aca="false">O59+O96</f>
        <v>19069.2</v>
      </c>
    </row>
    <row collapsed="false" customFormat="false" customHeight="true" hidden="true" ht="19.5" outlineLevel="0" r="40">
      <c r="A40" s="35"/>
      <c r="B40" s="28"/>
      <c r="C40" s="36"/>
      <c r="D40" s="36"/>
      <c r="E40" s="46"/>
      <c r="F40" s="44" t="s">
        <v>67</v>
      </c>
      <c r="G40" s="44"/>
      <c r="H40" s="44"/>
      <c r="I40" s="41" t="n">
        <f aca="false">J40+K40+L40+O40</f>
        <v>18971.24</v>
      </c>
      <c r="J40" s="43" t="n">
        <f aca="false">J60+J97</f>
        <v>0</v>
      </c>
      <c r="K40" s="43" t="n">
        <f aca="false">K60+K97</f>
        <v>1156.4</v>
      </c>
      <c r="L40" s="43" t="n">
        <f aca="false">L60+L97</f>
        <v>0</v>
      </c>
      <c r="M40" s="44" t="s">
        <v>67</v>
      </c>
      <c r="N40" s="44"/>
      <c r="O40" s="47" t="n">
        <f aca="false">O60+O97</f>
        <v>17814.84</v>
      </c>
    </row>
    <row collapsed="false" customFormat="false" customHeight="true" hidden="true" ht="19.5" outlineLevel="0" r="41">
      <c r="A41" s="35"/>
      <c r="B41" s="28"/>
      <c r="C41" s="36"/>
      <c r="D41" s="36"/>
      <c r="E41" s="46"/>
      <c r="F41" s="44" t="s">
        <v>68</v>
      </c>
      <c r="G41" s="44"/>
      <c r="H41" s="44"/>
      <c r="I41" s="41" t="n">
        <f aca="false">J41+K41+L41+O41</f>
        <v>20479.29</v>
      </c>
      <c r="J41" s="43" t="n">
        <f aca="false">J61+J98</f>
        <v>0</v>
      </c>
      <c r="K41" s="43" t="n">
        <f aca="false">K61+K98</f>
        <v>3623.99</v>
      </c>
      <c r="L41" s="43" t="n">
        <f aca="false">L61+L98</f>
        <v>0</v>
      </c>
      <c r="M41" s="44" t="s">
        <v>68</v>
      </c>
      <c r="N41" s="44"/>
      <c r="O41" s="47" t="n">
        <f aca="false">O61+O98</f>
        <v>16855.3</v>
      </c>
    </row>
    <row collapsed="false" customFormat="false" customHeight="true" hidden="true" ht="19.5" outlineLevel="0" r="42">
      <c r="A42" s="35"/>
      <c r="B42" s="28"/>
      <c r="C42" s="36"/>
      <c r="D42" s="36"/>
      <c r="E42" s="48"/>
      <c r="F42" s="44" t="s">
        <v>22</v>
      </c>
      <c r="G42" s="44"/>
      <c r="H42" s="44"/>
      <c r="I42" s="41" t="n">
        <f aca="false">J42+K42+L42+O42</f>
        <v>2514.19</v>
      </c>
      <c r="J42" s="43" t="n">
        <f aca="false">J62+J99+J128</f>
        <v>0</v>
      </c>
      <c r="K42" s="43" t="n">
        <f aca="false">K62+K99+K128</f>
        <v>0</v>
      </c>
      <c r="L42" s="43" t="n">
        <f aca="false">L62+L99+L128</f>
        <v>0</v>
      </c>
      <c r="M42" s="44" t="s">
        <v>22</v>
      </c>
      <c r="N42" s="44"/>
      <c r="O42" s="47" t="n">
        <f aca="false">O62+O99+M128</f>
        <v>2514.19</v>
      </c>
    </row>
    <row collapsed="false" customFormat="false" customHeight="false" hidden="true" ht="18.75" outlineLevel="0" r="43">
      <c r="A43" s="35"/>
      <c r="B43" s="28"/>
      <c r="C43" s="36" t="n">
        <v>42370</v>
      </c>
      <c r="D43" s="36" t="n">
        <v>42735</v>
      </c>
      <c r="E43" s="32" t="s">
        <v>70</v>
      </c>
      <c r="F43" s="39" t="n">
        <f aca="false">I44+I45+I46+I47</f>
        <v>57407.4</v>
      </c>
      <c r="G43" s="39"/>
      <c r="H43" s="39"/>
      <c r="I43" s="39"/>
      <c r="J43" s="52" t="n">
        <f aca="false">J44+J45+J46+J47</f>
        <v>0</v>
      </c>
      <c r="K43" s="52" t="n">
        <f aca="false">K44+K45+K46+K47</f>
        <v>0</v>
      </c>
      <c r="L43" s="53" t="n">
        <f aca="false">L44+L45+L46+L47</f>
        <v>0</v>
      </c>
      <c r="M43" s="39" t="n">
        <f aca="false">O44+O45+O46+O47</f>
        <v>57407.4</v>
      </c>
      <c r="N43" s="39"/>
      <c r="O43" s="39"/>
    </row>
    <row collapsed="false" customFormat="false" customHeight="true" hidden="true" ht="19.5" outlineLevel="0" r="44">
      <c r="A44" s="35"/>
      <c r="B44" s="28"/>
      <c r="C44" s="36"/>
      <c r="D44" s="36"/>
      <c r="E44" s="32" t="s">
        <v>65</v>
      </c>
      <c r="F44" s="44" t="s">
        <v>66</v>
      </c>
      <c r="G44" s="44"/>
      <c r="H44" s="44"/>
      <c r="I44" s="41" t="n">
        <f aca="false">J44+K44+L44+O44</f>
        <v>18714</v>
      </c>
      <c r="J44" s="42" t="n">
        <f aca="false">J64+J101</f>
        <v>0</v>
      </c>
      <c r="K44" s="42" t="n">
        <f aca="false">K64+K101</f>
        <v>0</v>
      </c>
      <c r="L44" s="42" t="n">
        <f aca="false">L64+L101</f>
        <v>0</v>
      </c>
      <c r="M44" s="44" t="s">
        <v>66</v>
      </c>
      <c r="N44" s="44"/>
      <c r="O44" s="45" t="n">
        <f aca="false">O64+O101</f>
        <v>18714</v>
      </c>
    </row>
    <row collapsed="false" customFormat="false" customHeight="true" hidden="true" ht="19.5" outlineLevel="0" r="45">
      <c r="A45" s="35"/>
      <c r="B45" s="28"/>
      <c r="C45" s="36"/>
      <c r="D45" s="36"/>
      <c r="E45" s="46"/>
      <c r="F45" s="44" t="s">
        <v>67</v>
      </c>
      <c r="G45" s="44"/>
      <c r="H45" s="44"/>
      <c r="I45" s="41" t="n">
        <f aca="false">J45+K45+L45+O45</f>
        <v>18466</v>
      </c>
      <c r="J45" s="42" t="n">
        <f aca="false">J65+J102</f>
        <v>0</v>
      </c>
      <c r="K45" s="42" t="n">
        <f aca="false">K65+K102</f>
        <v>0</v>
      </c>
      <c r="L45" s="42" t="n">
        <f aca="false">L65+L102</f>
        <v>0</v>
      </c>
      <c r="M45" s="44" t="s">
        <v>67</v>
      </c>
      <c r="N45" s="44"/>
      <c r="O45" s="47" t="n">
        <f aca="false">O65+O102</f>
        <v>18466</v>
      </c>
    </row>
    <row collapsed="false" customFormat="false" customHeight="true" hidden="true" ht="19.5" outlineLevel="0" r="46">
      <c r="A46" s="35"/>
      <c r="B46" s="28"/>
      <c r="C46" s="36"/>
      <c r="D46" s="36"/>
      <c r="E46" s="46"/>
      <c r="F46" s="44" t="s">
        <v>68</v>
      </c>
      <c r="G46" s="44"/>
      <c r="H46" s="44"/>
      <c r="I46" s="41" t="n">
        <f aca="false">J46+K46+L46+O46</f>
        <v>18718.1</v>
      </c>
      <c r="J46" s="42" t="n">
        <f aca="false">J66+J103</f>
        <v>0</v>
      </c>
      <c r="K46" s="42" t="n">
        <f aca="false">K66+K103</f>
        <v>0</v>
      </c>
      <c r="L46" s="42" t="n">
        <f aca="false">L66+L103</f>
        <v>0</v>
      </c>
      <c r="M46" s="44" t="s">
        <v>68</v>
      </c>
      <c r="N46" s="44"/>
      <c r="O46" s="47" t="n">
        <f aca="false">O66+O103</f>
        <v>18718.1</v>
      </c>
    </row>
    <row collapsed="false" customFormat="false" customHeight="true" hidden="true" ht="19.5" outlineLevel="0" r="47">
      <c r="A47" s="35"/>
      <c r="B47" s="28"/>
      <c r="C47" s="36"/>
      <c r="D47" s="36"/>
      <c r="E47" s="48"/>
      <c r="F47" s="44" t="s">
        <v>22</v>
      </c>
      <c r="G47" s="44"/>
      <c r="H47" s="44"/>
      <c r="I47" s="41" t="n">
        <f aca="false">J47+K47+L47+O47</f>
        <v>1509.3</v>
      </c>
      <c r="J47" s="42" t="n">
        <f aca="false">J67+J104+J130</f>
        <v>0</v>
      </c>
      <c r="K47" s="49" t="n">
        <f aca="false">K67+K104+K130</f>
        <v>0</v>
      </c>
      <c r="L47" s="49" t="n">
        <f aca="false">L67+L104+L130</f>
        <v>0</v>
      </c>
      <c r="M47" s="44" t="s">
        <v>22</v>
      </c>
      <c r="N47" s="44"/>
      <c r="O47" s="47" t="n">
        <f aca="false">O67+O104+M130</f>
        <v>1509.3</v>
      </c>
    </row>
    <row collapsed="false" customFormat="false" customHeight="true" hidden="true" ht="19.5" outlineLevel="0" r="48">
      <c r="A48" s="28" t="s">
        <v>71</v>
      </c>
      <c r="B48" s="28"/>
      <c r="C48" s="36" t="n">
        <v>41640</v>
      </c>
      <c r="D48" s="36" t="n">
        <v>42735</v>
      </c>
      <c r="E48" s="28"/>
      <c r="F48" s="39" t="n">
        <f aca="false">I49+I50+I51+I52</f>
        <v>138663.824</v>
      </c>
      <c r="G48" s="39"/>
      <c r="H48" s="39"/>
      <c r="I48" s="39"/>
      <c r="J48" s="54" t="n">
        <f aca="false">J49+J50+J51+J52</f>
        <v>0</v>
      </c>
      <c r="K48" s="54" t="n">
        <f aca="false">K49+K50+K51+K52</f>
        <v>21973.43</v>
      </c>
      <c r="L48" s="54" t="n">
        <f aca="false">L49+L50+L51+L52</f>
        <v>0</v>
      </c>
      <c r="M48" s="39" t="n">
        <f aca="false">O49+O50+O51+O52</f>
        <v>116690.394</v>
      </c>
      <c r="N48" s="39"/>
      <c r="O48" s="39"/>
    </row>
    <row collapsed="false" customFormat="false" customHeight="true" hidden="true" ht="19.5" outlineLevel="0" r="49">
      <c r="A49" s="28"/>
      <c r="B49" s="28"/>
      <c r="C49" s="36"/>
      <c r="D49" s="36"/>
      <c r="E49" s="28"/>
      <c r="F49" s="44" t="s">
        <v>66</v>
      </c>
      <c r="G49" s="44"/>
      <c r="H49" s="44"/>
      <c r="I49" s="55" t="n">
        <f aca="false">J49+K49+O49+L49</f>
        <v>53270.35</v>
      </c>
      <c r="J49" s="55" t="n">
        <f aca="false">J34+J39+J44</f>
        <v>0</v>
      </c>
      <c r="K49" s="56" t="n">
        <f aca="false">K34+K39+K44</f>
        <v>14079.15</v>
      </c>
      <c r="L49" s="56" t="n">
        <f aca="false">L34+L39+L44</f>
        <v>0</v>
      </c>
      <c r="M49" s="44" t="s">
        <v>66</v>
      </c>
      <c r="N49" s="44"/>
      <c r="O49" s="57" t="n">
        <f aca="false">O34+O39++O44</f>
        <v>39191.2</v>
      </c>
    </row>
    <row collapsed="false" customFormat="false" customHeight="true" hidden="true" ht="19.5" outlineLevel="0" r="50">
      <c r="A50" s="28"/>
      <c r="B50" s="28"/>
      <c r="C50" s="36"/>
      <c r="D50" s="36"/>
      <c r="E50" s="28"/>
      <c r="F50" s="44" t="s">
        <v>67</v>
      </c>
      <c r="G50" s="44"/>
      <c r="H50" s="44"/>
      <c r="I50" s="55" t="n">
        <f aca="false">J50+K50+O50+L50</f>
        <v>37437.24</v>
      </c>
      <c r="J50" s="55" t="n">
        <f aca="false">J35+J40+J45</f>
        <v>0</v>
      </c>
      <c r="K50" s="56" t="n">
        <f aca="false">K35+K40+K45</f>
        <v>1156.4</v>
      </c>
      <c r="L50" s="56" t="n">
        <f aca="false">L35+L40+L45</f>
        <v>0</v>
      </c>
      <c r="M50" s="44" t="s">
        <v>67</v>
      </c>
      <c r="N50" s="44"/>
      <c r="O50" s="58" t="n">
        <f aca="false">O35+O40++O45</f>
        <v>36280.84</v>
      </c>
    </row>
    <row collapsed="false" customFormat="false" customHeight="true" hidden="true" ht="19.5" outlineLevel="0" r="51">
      <c r="A51" s="28"/>
      <c r="B51" s="28"/>
      <c r="C51" s="36"/>
      <c r="D51" s="36"/>
      <c r="E51" s="28"/>
      <c r="F51" s="44" t="s">
        <v>68</v>
      </c>
      <c r="G51" s="44"/>
      <c r="H51" s="44"/>
      <c r="I51" s="55" t="n">
        <f aca="false">J51+K51+O51+L51</f>
        <v>42845.169</v>
      </c>
      <c r="J51" s="55" t="n">
        <f aca="false">J36+J41+J46</f>
        <v>0</v>
      </c>
      <c r="K51" s="56" t="n">
        <f aca="false">K46+K41+K36</f>
        <v>6737.88</v>
      </c>
      <c r="L51" s="56" t="n">
        <f aca="false">L36+L41+L46</f>
        <v>0</v>
      </c>
      <c r="M51" s="44" t="s">
        <v>68</v>
      </c>
      <c r="N51" s="44"/>
      <c r="O51" s="58" t="n">
        <f aca="false">O36+O41++O46</f>
        <v>36107.289</v>
      </c>
    </row>
    <row collapsed="false" customFormat="false" customHeight="true" hidden="true" ht="19.5" outlineLevel="0" r="52">
      <c r="A52" s="28"/>
      <c r="B52" s="28"/>
      <c r="C52" s="36"/>
      <c r="D52" s="36"/>
      <c r="E52" s="28"/>
      <c r="F52" s="44" t="s">
        <v>22</v>
      </c>
      <c r="G52" s="44"/>
      <c r="H52" s="44"/>
      <c r="I52" s="55" t="n">
        <f aca="false">J52+K52+O52+L52</f>
        <v>5111.065</v>
      </c>
      <c r="J52" s="55" t="n">
        <f aca="false">J37+J42+J47</f>
        <v>0</v>
      </c>
      <c r="K52" s="56" t="n">
        <f aca="false">K47+K42+K37</f>
        <v>0</v>
      </c>
      <c r="L52" s="56" t="n">
        <f aca="false">L37+L42+L47</f>
        <v>0</v>
      </c>
      <c r="M52" s="44" t="s">
        <v>22</v>
      </c>
      <c r="N52" s="44"/>
      <c r="O52" s="58" t="n">
        <f aca="false">O37+O42++O47</f>
        <v>5111.065</v>
      </c>
    </row>
    <row collapsed="false" customFormat="false" customHeight="true" hidden="true" ht="36.75" outlineLevel="0" r="53">
      <c r="A53" s="28" t="s">
        <v>72</v>
      </c>
      <c r="B53" s="28" t="s">
        <v>73</v>
      </c>
      <c r="C53" s="36" t="n">
        <v>41640</v>
      </c>
      <c r="D53" s="36" t="n">
        <v>42004</v>
      </c>
      <c r="E53" s="32" t="s">
        <v>64</v>
      </c>
      <c r="F53" s="59"/>
      <c r="G53" s="59"/>
      <c r="H53" s="59"/>
      <c r="I53" s="60" t="n">
        <f aca="false">I54+I55+I56+I57</f>
        <v>19248.329</v>
      </c>
      <c r="J53" s="61" t="n">
        <f aca="false">J54+J55+J56+J57</f>
        <v>0</v>
      </c>
      <c r="K53" s="62" t="n">
        <f aca="false">K54+K55+K56+K57</f>
        <v>17193.04</v>
      </c>
      <c r="L53" s="62" t="n">
        <f aca="false">L54+L55+L56+L57</f>
        <v>0</v>
      </c>
      <c r="M53" s="39" t="n">
        <f aca="false">O54+O55+O56+O57</f>
        <v>2055.289</v>
      </c>
      <c r="N53" s="39"/>
      <c r="O53" s="39"/>
    </row>
    <row collapsed="false" customFormat="false" customHeight="true" hidden="true" ht="19.5" outlineLevel="0" r="54">
      <c r="A54" s="28"/>
      <c r="B54" s="28"/>
      <c r="C54" s="36"/>
      <c r="D54" s="36"/>
      <c r="E54" s="32" t="s">
        <v>65</v>
      </c>
      <c r="F54" s="63" t="s">
        <v>66</v>
      </c>
      <c r="G54" s="63"/>
      <c r="H54" s="63"/>
      <c r="I54" s="64" t="n">
        <f aca="false">K54+O54+L54+J54</f>
        <v>15487.15</v>
      </c>
      <c r="J54" s="65" t="n">
        <f aca="false">J74</f>
        <v>0</v>
      </c>
      <c r="K54" s="66" t="n">
        <f aca="false">K74</f>
        <v>14079.15</v>
      </c>
      <c r="L54" s="67" t="n">
        <f aca="false">L74</f>
        <v>0</v>
      </c>
      <c r="M54" s="68" t="s">
        <v>66</v>
      </c>
      <c r="N54" s="68"/>
      <c r="O54" s="69" t="n">
        <f aca="false">N74</f>
        <v>1408</v>
      </c>
    </row>
    <row collapsed="false" customFormat="false" customHeight="true" hidden="true" ht="19.5" outlineLevel="0" r="55">
      <c r="A55" s="28"/>
      <c r="B55" s="28"/>
      <c r="C55" s="36"/>
      <c r="D55" s="36"/>
      <c r="E55" s="46"/>
      <c r="F55" s="63" t="s">
        <v>67</v>
      </c>
      <c r="G55" s="63"/>
      <c r="H55" s="63"/>
      <c r="I55" s="64" t="n">
        <f aca="false">K55+O55+L55+J55</f>
        <v>0</v>
      </c>
      <c r="J55" s="65" t="n">
        <f aca="false">J75</f>
        <v>0</v>
      </c>
      <c r="K55" s="66" t="n">
        <f aca="false">K75</f>
        <v>0</v>
      </c>
      <c r="L55" s="67" t="n">
        <f aca="false">L75</f>
        <v>0</v>
      </c>
      <c r="M55" s="68" t="s">
        <v>67</v>
      </c>
      <c r="N55" s="68"/>
      <c r="O55" s="70" t="n">
        <f aca="false">N75</f>
        <v>0</v>
      </c>
    </row>
    <row collapsed="false" customFormat="false" customHeight="true" hidden="true" ht="19.5" outlineLevel="0" r="56">
      <c r="A56" s="28"/>
      <c r="B56" s="28"/>
      <c r="C56" s="36"/>
      <c r="D56" s="36"/>
      <c r="E56" s="46"/>
      <c r="F56" s="63" t="s">
        <v>68</v>
      </c>
      <c r="G56" s="63"/>
      <c r="H56" s="63"/>
      <c r="I56" s="64" t="n">
        <f aca="false">K56+O56+L56+J56</f>
        <v>3647.779</v>
      </c>
      <c r="J56" s="65" t="n">
        <f aca="false">J76</f>
        <v>0</v>
      </c>
      <c r="K56" s="66" t="n">
        <f aca="false">K76</f>
        <v>3113.89</v>
      </c>
      <c r="L56" s="67" t="n">
        <f aca="false">L76</f>
        <v>0</v>
      </c>
      <c r="M56" s="68" t="s">
        <v>68</v>
      </c>
      <c r="N56" s="68"/>
      <c r="O56" s="70" t="n">
        <f aca="false">N76</f>
        <v>533.889</v>
      </c>
    </row>
    <row collapsed="false" customFormat="false" customHeight="true" hidden="true" ht="19.5" outlineLevel="0" r="57">
      <c r="A57" s="28"/>
      <c r="B57" s="28"/>
      <c r="C57" s="36"/>
      <c r="D57" s="36"/>
      <c r="E57" s="48"/>
      <c r="F57" s="63" t="s">
        <v>22</v>
      </c>
      <c r="G57" s="63"/>
      <c r="H57" s="63"/>
      <c r="I57" s="64" t="n">
        <f aca="false">K57+O57+L57+J57</f>
        <v>113.4</v>
      </c>
      <c r="J57" s="65" t="n">
        <f aca="false">J86</f>
        <v>0</v>
      </c>
      <c r="K57" s="66" t="n">
        <f aca="false">K86</f>
        <v>0</v>
      </c>
      <c r="L57" s="67" t="n">
        <f aca="false">L86</f>
        <v>0</v>
      </c>
      <c r="M57" s="68" t="s">
        <v>22</v>
      </c>
      <c r="N57" s="68"/>
      <c r="O57" s="70" t="n">
        <f aca="false">M86</f>
        <v>113.4</v>
      </c>
    </row>
    <row collapsed="false" customFormat="false" customHeight="false" hidden="true" ht="18.75" outlineLevel="0" r="58">
      <c r="A58" s="28"/>
      <c r="B58" s="28"/>
      <c r="C58" s="36" t="n">
        <v>42005</v>
      </c>
      <c r="D58" s="36" t="n">
        <v>42369</v>
      </c>
      <c r="E58" s="32" t="s">
        <v>69</v>
      </c>
      <c r="F58" s="71"/>
      <c r="G58" s="72"/>
      <c r="H58" s="72"/>
      <c r="I58" s="73" t="n">
        <f aca="false">I59+I60+I61+I62</f>
        <v>58143.42</v>
      </c>
      <c r="J58" s="74" t="n">
        <f aca="false">J59+J60+J61+J62</f>
        <v>0</v>
      </c>
      <c r="K58" s="75" t="n">
        <f aca="false">K59+K60+K61+K62</f>
        <v>4780.39</v>
      </c>
      <c r="L58" s="75" t="n">
        <f aca="false">L59+L60+L61+L62</f>
        <v>0</v>
      </c>
      <c r="M58" s="71"/>
      <c r="N58" s="72"/>
      <c r="O58" s="38" t="n">
        <f aca="false">O59+O60+O61+O62</f>
        <v>53363.03</v>
      </c>
    </row>
    <row collapsed="false" customFormat="false" customHeight="true" hidden="true" ht="19.5" outlineLevel="0" r="59">
      <c r="A59" s="28"/>
      <c r="B59" s="28"/>
      <c r="C59" s="36"/>
      <c r="D59" s="36"/>
      <c r="E59" s="32" t="s">
        <v>65</v>
      </c>
      <c r="F59" s="63" t="s">
        <v>66</v>
      </c>
      <c r="G59" s="63"/>
      <c r="H59" s="63"/>
      <c r="I59" s="64" t="n">
        <f aca="false">J59+K59+L59+O59</f>
        <v>18791</v>
      </c>
      <c r="J59" s="65" t="n">
        <f aca="false">J78</f>
        <v>0</v>
      </c>
      <c r="K59" s="66" t="n">
        <f aca="false">K78</f>
        <v>0</v>
      </c>
      <c r="L59" s="67" t="n">
        <f aca="false">L78</f>
        <v>0</v>
      </c>
      <c r="M59" s="68" t="s">
        <v>66</v>
      </c>
      <c r="N59" s="68"/>
      <c r="O59" s="69" t="n">
        <f aca="false">N78</f>
        <v>18791</v>
      </c>
    </row>
    <row collapsed="false" customFormat="false" customHeight="true" hidden="true" ht="19.5" outlineLevel="0" r="60">
      <c r="A60" s="28"/>
      <c r="B60" s="28"/>
      <c r="C60" s="36"/>
      <c r="D60" s="36"/>
      <c r="E60" s="46"/>
      <c r="F60" s="63" t="s">
        <v>67</v>
      </c>
      <c r="G60" s="63"/>
      <c r="H60" s="63"/>
      <c r="I60" s="64" t="n">
        <f aca="false">J60+K60+L60+O60</f>
        <v>17977.54</v>
      </c>
      <c r="J60" s="65" t="n">
        <f aca="false">J79</f>
        <v>0</v>
      </c>
      <c r="K60" s="66" t="n">
        <f aca="false">K79</f>
        <v>1156.4</v>
      </c>
      <c r="L60" s="67" t="n">
        <f aca="false">L79</f>
        <v>0</v>
      </c>
      <c r="M60" s="68" t="s">
        <v>67</v>
      </c>
      <c r="N60" s="68"/>
      <c r="O60" s="70" t="n">
        <f aca="false">N79</f>
        <v>16821.14</v>
      </c>
    </row>
    <row collapsed="false" customFormat="false" customHeight="true" hidden="true" ht="19.5" outlineLevel="0" r="61">
      <c r="A61" s="28"/>
      <c r="B61" s="28"/>
      <c r="C61" s="36"/>
      <c r="D61" s="36"/>
      <c r="E61" s="46"/>
      <c r="F61" s="63" t="s">
        <v>68</v>
      </c>
      <c r="G61" s="63"/>
      <c r="H61" s="63"/>
      <c r="I61" s="64" t="n">
        <f aca="false">J61+K61+L61+O61</f>
        <v>20278.39</v>
      </c>
      <c r="J61" s="65" t="n">
        <f aca="false">J80</f>
        <v>0</v>
      </c>
      <c r="K61" s="66" t="n">
        <f aca="false">K80</f>
        <v>3623.99</v>
      </c>
      <c r="L61" s="67" t="n">
        <f aca="false">L80</f>
        <v>0</v>
      </c>
      <c r="M61" s="68" t="s">
        <v>68</v>
      </c>
      <c r="N61" s="68"/>
      <c r="O61" s="70" t="n">
        <f aca="false">N80</f>
        <v>16654.4</v>
      </c>
    </row>
    <row collapsed="false" customFormat="false" customHeight="true" hidden="true" ht="19.5" outlineLevel="0" r="62">
      <c r="A62" s="28"/>
      <c r="B62" s="28"/>
      <c r="C62" s="36"/>
      <c r="D62" s="36"/>
      <c r="E62" s="48"/>
      <c r="F62" s="63" t="s">
        <v>22</v>
      </c>
      <c r="G62" s="63"/>
      <c r="H62" s="63"/>
      <c r="I62" s="64" t="n">
        <f aca="false">J62+K62+L62+O62</f>
        <v>1096.49</v>
      </c>
      <c r="J62" s="65" t="n">
        <f aca="false">J88</f>
        <v>0</v>
      </c>
      <c r="K62" s="66" t="n">
        <f aca="false">K88</f>
        <v>0</v>
      </c>
      <c r="L62" s="67" t="n">
        <f aca="false">L88</f>
        <v>0</v>
      </c>
      <c r="M62" s="68" t="s">
        <v>22</v>
      </c>
      <c r="N62" s="68"/>
      <c r="O62" s="70" t="n">
        <f aca="false">M88</f>
        <v>1096.49</v>
      </c>
    </row>
    <row collapsed="false" customFormat="false" customHeight="false" hidden="true" ht="18.75" outlineLevel="0" r="63">
      <c r="A63" s="28"/>
      <c r="B63" s="28"/>
      <c r="C63" s="36" t="n">
        <v>42370</v>
      </c>
      <c r="D63" s="36" t="n">
        <v>42735</v>
      </c>
      <c r="E63" s="32" t="s">
        <v>70</v>
      </c>
      <c r="F63" s="54"/>
      <c r="G63" s="76"/>
      <c r="H63" s="76"/>
      <c r="I63" s="77" t="n">
        <f aca="false">I64+I65+I66+I67</f>
        <v>54855</v>
      </c>
      <c r="J63" s="74" t="n">
        <f aca="false">J64+J65+J66+J67</f>
        <v>0</v>
      </c>
      <c r="K63" s="75" t="n">
        <f aca="false">K64+K65+K66+K67</f>
        <v>0</v>
      </c>
      <c r="L63" s="75" t="n">
        <f aca="false">L64+L65+L66+L67</f>
        <v>0</v>
      </c>
      <c r="M63" s="71"/>
      <c r="N63" s="78"/>
      <c r="O63" s="38" t="n">
        <f aca="false">O64+O65+O66+O67</f>
        <v>54855</v>
      </c>
    </row>
    <row collapsed="false" customFormat="false" customHeight="true" hidden="true" ht="19.5" outlineLevel="0" r="64">
      <c r="A64" s="28"/>
      <c r="B64" s="28"/>
      <c r="C64" s="36"/>
      <c r="D64" s="36"/>
      <c r="E64" s="32" t="s">
        <v>65</v>
      </c>
      <c r="F64" s="63" t="s">
        <v>66</v>
      </c>
      <c r="G64" s="63"/>
      <c r="H64" s="63"/>
      <c r="I64" s="64" t="n">
        <f aca="false">J64+K64+L64+O64</f>
        <v>18488</v>
      </c>
      <c r="J64" s="65" t="n">
        <f aca="false">J82</f>
        <v>0</v>
      </c>
      <c r="K64" s="66" t="n">
        <f aca="false">K82</f>
        <v>0</v>
      </c>
      <c r="L64" s="67" t="n">
        <f aca="false">L82</f>
        <v>0</v>
      </c>
      <c r="M64" s="68" t="s">
        <v>66</v>
      </c>
      <c r="N64" s="68"/>
      <c r="O64" s="69" t="n">
        <f aca="false">N82</f>
        <v>18488</v>
      </c>
    </row>
    <row collapsed="false" customFormat="false" customHeight="true" hidden="true" ht="19.5" outlineLevel="0" r="65">
      <c r="A65" s="28"/>
      <c r="B65" s="28"/>
      <c r="C65" s="36"/>
      <c r="D65" s="36"/>
      <c r="E65" s="46"/>
      <c r="F65" s="63" t="s">
        <v>67</v>
      </c>
      <c r="G65" s="63"/>
      <c r="H65" s="63"/>
      <c r="I65" s="64" t="n">
        <f aca="false">J65+K65+L65+O65</f>
        <v>17648</v>
      </c>
      <c r="J65" s="65" t="n">
        <f aca="false">J83</f>
        <v>0</v>
      </c>
      <c r="K65" s="66" t="n">
        <f aca="false">K83</f>
        <v>0</v>
      </c>
      <c r="L65" s="67" t="n">
        <f aca="false">L83</f>
        <v>0</v>
      </c>
      <c r="M65" s="68" t="s">
        <v>67</v>
      </c>
      <c r="N65" s="68"/>
      <c r="O65" s="70" t="n">
        <f aca="false">N83</f>
        <v>17648</v>
      </c>
    </row>
    <row collapsed="false" customFormat="false" customHeight="true" hidden="true" ht="19.5" outlineLevel="0" r="66">
      <c r="A66" s="28"/>
      <c r="B66" s="28"/>
      <c r="C66" s="36"/>
      <c r="D66" s="36"/>
      <c r="E66" s="46"/>
      <c r="F66" s="63" t="s">
        <v>68</v>
      </c>
      <c r="G66" s="63"/>
      <c r="H66" s="63"/>
      <c r="I66" s="64" t="n">
        <f aca="false">J66+K66+L66+O66</f>
        <v>18505</v>
      </c>
      <c r="J66" s="65" t="n">
        <f aca="false">J84</f>
        <v>0</v>
      </c>
      <c r="K66" s="66" t="n">
        <f aca="false">K84</f>
        <v>0</v>
      </c>
      <c r="L66" s="67" t="n">
        <f aca="false">L84</f>
        <v>0</v>
      </c>
      <c r="M66" s="68" t="s">
        <v>68</v>
      </c>
      <c r="N66" s="68"/>
      <c r="O66" s="70" t="n">
        <f aca="false">N84</f>
        <v>18505</v>
      </c>
    </row>
    <row collapsed="false" customFormat="false" customHeight="true" hidden="true" ht="19.5" outlineLevel="0" r="67">
      <c r="A67" s="28"/>
      <c r="B67" s="28"/>
      <c r="C67" s="36"/>
      <c r="D67" s="36"/>
      <c r="E67" s="48"/>
      <c r="F67" s="63" t="s">
        <v>22</v>
      </c>
      <c r="G67" s="63"/>
      <c r="H67" s="63"/>
      <c r="I67" s="64" t="n">
        <f aca="false">J67+K67+L67+O67</f>
        <v>214</v>
      </c>
      <c r="J67" s="65" t="n">
        <f aca="false">J90</f>
        <v>0</v>
      </c>
      <c r="K67" s="66" t="n">
        <f aca="false">K90</f>
        <v>0</v>
      </c>
      <c r="L67" s="67" t="n">
        <f aca="false">L90</f>
        <v>0</v>
      </c>
      <c r="M67" s="68" t="s">
        <v>22</v>
      </c>
      <c r="N67" s="68"/>
      <c r="O67" s="70" t="n">
        <f aca="false">M90</f>
        <v>214</v>
      </c>
    </row>
    <row collapsed="false" customFormat="false" customHeight="true" hidden="true" ht="19.5" outlineLevel="0" r="68">
      <c r="A68" s="28" t="s">
        <v>71</v>
      </c>
      <c r="B68" s="28"/>
      <c r="C68" s="36" t="n">
        <v>41640</v>
      </c>
      <c r="D68" s="36" t="n">
        <v>42735</v>
      </c>
      <c r="E68" s="28"/>
      <c r="F68" s="54"/>
      <c r="G68" s="76"/>
      <c r="H68" s="76"/>
      <c r="I68" s="77" t="n">
        <f aca="false">I69+I70+I71+I72</f>
        <v>132246.749</v>
      </c>
      <c r="J68" s="79" t="n">
        <f aca="false">J69+J70+J71+J72</f>
        <v>0</v>
      </c>
      <c r="K68" s="80" t="n">
        <f aca="false">K69+K70+K71+K72</f>
        <v>21973.43</v>
      </c>
      <c r="L68" s="80" t="n">
        <f aca="false">L69+L70+L71+L72</f>
        <v>0</v>
      </c>
      <c r="M68" s="71"/>
      <c r="N68" s="72"/>
      <c r="O68" s="38" t="n">
        <f aca="false">O69+O70+O71+O72</f>
        <v>110273.319</v>
      </c>
    </row>
    <row collapsed="false" customFormat="false" customHeight="true" hidden="true" ht="19.5" outlineLevel="0" r="69">
      <c r="A69" s="28"/>
      <c r="B69" s="28"/>
      <c r="C69" s="36"/>
      <c r="D69" s="36"/>
      <c r="E69" s="28"/>
      <c r="F69" s="63" t="s">
        <v>66</v>
      </c>
      <c r="G69" s="63"/>
      <c r="H69" s="63"/>
      <c r="I69" s="81" t="n">
        <f aca="false">J69+K69+L69+O69</f>
        <v>52766.15</v>
      </c>
      <c r="J69" s="65" t="n">
        <f aca="false">J54+J59+J64</f>
        <v>0</v>
      </c>
      <c r="K69" s="82" t="n">
        <f aca="false">K54+K59+K64</f>
        <v>14079.15</v>
      </c>
      <c r="L69" s="67" t="n">
        <f aca="false">L54+L59+L64</f>
        <v>0</v>
      </c>
      <c r="M69" s="70" t="s">
        <v>66</v>
      </c>
      <c r="N69" s="70"/>
      <c r="O69" s="83" t="n">
        <f aca="false">O54+O59+O64</f>
        <v>38687</v>
      </c>
    </row>
    <row collapsed="false" customFormat="false" customHeight="true" hidden="true" ht="19.5" outlineLevel="0" r="70">
      <c r="A70" s="28"/>
      <c r="B70" s="28"/>
      <c r="C70" s="36"/>
      <c r="D70" s="36"/>
      <c r="E70" s="28"/>
      <c r="F70" s="63" t="s">
        <v>67</v>
      </c>
      <c r="G70" s="63"/>
      <c r="H70" s="63"/>
      <c r="I70" s="81" t="n">
        <f aca="false">J70+K70+L70+O70</f>
        <v>35625.54</v>
      </c>
      <c r="J70" s="65" t="n">
        <f aca="false">J55+J60+J65</f>
        <v>0</v>
      </c>
      <c r="K70" s="82" t="n">
        <f aca="false">K55+K60+K65</f>
        <v>1156.4</v>
      </c>
      <c r="L70" s="67" t="n">
        <f aca="false">L55+L60+L65</f>
        <v>0</v>
      </c>
      <c r="M70" s="70" t="s">
        <v>67</v>
      </c>
      <c r="N70" s="70"/>
      <c r="O70" s="84" t="n">
        <f aca="false">O55+O60+O65</f>
        <v>34469.14</v>
      </c>
    </row>
    <row collapsed="false" customFormat="false" customHeight="true" hidden="true" ht="19.5" outlineLevel="0" r="71">
      <c r="A71" s="28"/>
      <c r="B71" s="28"/>
      <c r="C71" s="36"/>
      <c r="D71" s="36"/>
      <c r="E71" s="28"/>
      <c r="F71" s="63" t="s">
        <v>68</v>
      </c>
      <c r="G71" s="63"/>
      <c r="H71" s="63"/>
      <c r="I71" s="81" t="n">
        <f aca="false">J71+K71+L71+O71</f>
        <v>42431.169</v>
      </c>
      <c r="J71" s="65" t="n">
        <f aca="false">J56+J61+J66</f>
        <v>0</v>
      </c>
      <c r="K71" s="82" t="n">
        <f aca="false">K56+K61+K66</f>
        <v>6737.88</v>
      </c>
      <c r="L71" s="67" t="n">
        <f aca="false">L56+L61+L66</f>
        <v>0</v>
      </c>
      <c r="M71" s="70" t="s">
        <v>68</v>
      </c>
      <c r="N71" s="70"/>
      <c r="O71" s="84" t="n">
        <f aca="false">O56+O61+O66</f>
        <v>35693.289</v>
      </c>
    </row>
    <row collapsed="false" customFormat="false" customHeight="true" hidden="true" ht="19.5" outlineLevel="0" r="72">
      <c r="A72" s="28"/>
      <c r="B72" s="28"/>
      <c r="C72" s="36"/>
      <c r="D72" s="36"/>
      <c r="E72" s="28"/>
      <c r="F72" s="63" t="s">
        <v>22</v>
      </c>
      <c r="G72" s="63"/>
      <c r="H72" s="63"/>
      <c r="I72" s="81" t="n">
        <f aca="false">J72+K72+L72+O72</f>
        <v>1423.89</v>
      </c>
      <c r="J72" s="65" t="n">
        <f aca="false">J57+J62+J67</f>
        <v>0</v>
      </c>
      <c r="K72" s="82" t="n">
        <f aca="false">K57+K62+K67</f>
        <v>0</v>
      </c>
      <c r="L72" s="67" t="n">
        <f aca="false">L57+L62+L67</f>
        <v>0</v>
      </c>
      <c r="M72" s="70" t="s">
        <v>22</v>
      </c>
      <c r="N72" s="70"/>
      <c r="O72" s="84" t="n">
        <f aca="false">O57+O62+O67</f>
        <v>1423.89</v>
      </c>
    </row>
    <row collapsed="false" customFormat="false" customHeight="true" hidden="true" ht="24" outlineLevel="0" r="73">
      <c r="A73" s="28" t="s">
        <v>16</v>
      </c>
      <c r="B73" s="28" t="s">
        <v>17</v>
      </c>
      <c r="C73" s="36" t="n">
        <v>41640</v>
      </c>
      <c r="D73" s="36" t="n">
        <v>42004</v>
      </c>
      <c r="E73" s="32" t="s">
        <v>64</v>
      </c>
      <c r="F73" s="85" t="s">
        <v>74</v>
      </c>
      <c r="G73" s="85"/>
      <c r="H73" s="85"/>
      <c r="I73" s="86" t="n">
        <f aca="false">I74+I75+I76</f>
        <v>19134.929</v>
      </c>
      <c r="J73" s="87" t="n">
        <f aca="false">J74+J75+J76</f>
        <v>0</v>
      </c>
      <c r="K73" s="88" t="n">
        <f aca="false">K74+K75+K76</f>
        <v>17193.04</v>
      </c>
      <c r="L73" s="88" t="n">
        <f aca="false">L74+L75+L76</f>
        <v>0</v>
      </c>
      <c r="M73" s="50"/>
      <c r="N73" s="89" t="n">
        <f aca="false">N74+N75+N76</f>
        <v>1941.889</v>
      </c>
      <c r="O73" s="89"/>
    </row>
    <row collapsed="false" customFormat="false" customHeight="true" hidden="true" ht="19.5" outlineLevel="0" r="74">
      <c r="A74" s="28"/>
      <c r="B74" s="28"/>
      <c r="C74" s="36"/>
      <c r="D74" s="36"/>
      <c r="E74" s="32" t="s">
        <v>65</v>
      </c>
      <c r="F74" s="90" t="s">
        <v>66</v>
      </c>
      <c r="G74" s="90"/>
      <c r="H74" s="90"/>
      <c r="I74" s="91" t="n">
        <f aca="false">J74+K74+L74+N74</f>
        <v>15487.15</v>
      </c>
      <c r="J74" s="92" t="n">
        <v>0</v>
      </c>
      <c r="K74" s="92" t="n">
        <v>14079.15</v>
      </c>
      <c r="L74" s="93" t="n">
        <v>0</v>
      </c>
      <c r="M74" s="94" t="s">
        <v>66</v>
      </c>
      <c r="N74" s="95" t="n">
        <v>1408</v>
      </c>
      <c r="O74" s="95"/>
    </row>
    <row collapsed="false" customFormat="false" customHeight="true" hidden="true" ht="19.5" outlineLevel="0" r="75">
      <c r="A75" s="28"/>
      <c r="B75" s="28"/>
      <c r="C75" s="36"/>
      <c r="D75" s="36"/>
      <c r="E75" s="46"/>
      <c r="F75" s="90" t="s">
        <v>67</v>
      </c>
      <c r="G75" s="90"/>
      <c r="H75" s="90"/>
      <c r="I75" s="96" t="n">
        <f aca="false">J75+K75+L75+N75</f>
        <v>0</v>
      </c>
      <c r="J75" s="92" t="n">
        <v>0</v>
      </c>
      <c r="K75" s="92" t="n">
        <v>0</v>
      </c>
      <c r="L75" s="93" t="n">
        <v>0</v>
      </c>
      <c r="M75" s="94" t="s">
        <v>67</v>
      </c>
      <c r="N75" s="97"/>
      <c r="O75" s="97"/>
    </row>
    <row collapsed="false" customFormat="false" customHeight="true" hidden="true" ht="19.5" outlineLevel="0" r="76">
      <c r="A76" s="28"/>
      <c r="B76" s="28"/>
      <c r="C76" s="36"/>
      <c r="D76" s="36"/>
      <c r="E76" s="48"/>
      <c r="F76" s="90" t="s">
        <v>68</v>
      </c>
      <c r="G76" s="90"/>
      <c r="H76" s="90"/>
      <c r="I76" s="96" t="n">
        <f aca="false">J76+K76+L76+N76</f>
        <v>3647.779</v>
      </c>
      <c r="J76" s="92" t="n">
        <v>0</v>
      </c>
      <c r="K76" s="92" t="n">
        <v>3113.89</v>
      </c>
      <c r="L76" s="93" t="n">
        <v>0</v>
      </c>
      <c r="M76" s="94" t="s">
        <v>68</v>
      </c>
      <c r="N76" s="98" t="n">
        <v>533.889</v>
      </c>
      <c r="O76" s="98"/>
    </row>
    <row collapsed="false" customFormat="false" customHeight="true" hidden="true" ht="16.5" outlineLevel="0" r="77">
      <c r="A77" s="28"/>
      <c r="B77" s="28"/>
      <c r="C77" s="36" t="n">
        <v>42005</v>
      </c>
      <c r="D77" s="36" t="n">
        <v>42369</v>
      </c>
      <c r="E77" s="32" t="s">
        <v>69</v>
      </c>
      <c r="F77" s="37" t="s">
        <v>74</v>
      </c>
      <c r="G77" s="37"/>
      <c r="H77" s="37"/>
      <c r="I77" s="86" t="n">
        <f aca="false">I78+I79+I80</f>
        <v>57046.93</v>
      </c>
      <c r="J77" s="86" t="n">
        <f aca="false">J78+J79+J80</f>
        <v>0</v>
      </c>
      <c r="K77" s="86" t="n">
        <f aca="false">K78+K79+K80</f>
        <v>4780.39</v>
      </c>
      <c r="L77" s="86" t="n">
        <f aca="false">L78+L79+L80</f>
        <v>0</v>
      </c>
      <c r="M77" s="50"/>
      <c r="N77" s="89" t="n">
        <f aca="false">N78+N79+N80</f>
        <v>52266.54</v>
      </c>
      <c r="O77" s="89"/>
    </row>
    <row collapsed="false" customFormat="false" customHeight="true" hidden="true" ht="19.5" outlineLevel="0" r="78">
      <c r="A78" s="28"/>
      <c r="B78" s="28"/>
      <c r="C78" s="36"/>
      <c r="D78" s="36"/>
      <c r="E78" s="32" t="s">
        <v>65</v>
      </c>
      <c r="F78" s="90" t="s">
        <v>66</v>
      </c>
      <c r="G78" s="90"/>
      <c r="H78" s="90"/>
      <c r="I78" s="96" t="n">
        <f aca="false">J78+K78+N78+L78</f>
        <v>18791</v>
      </c>
      <c r="J78" s="99" t="n">
        <v>0</v>
      </c>
      <c r="K78" s="92" t="n">
        <v>0</v>
      </c>
      <c r="L78" s="93" t="n">
        <v>0</v>
      </c>
      <c r="M78" s="94" t="s">
        <v>66</v>
      </c>
      <c r="N78" s="95" t="n">
        <v>18791</v>
      </c>
      <c r="O78" s="95"/>
    </row>
    <row collapsed="false" customFormat="false" customHeight="true" hidden="true" ht="19.5" outlineLevel="0" r="79">
      <c r="A79" s="28"/>
      <c r="B79" s="28"/>
      <c r="C79" s="36"/>
      <c r="D79" s="36"/>
      <c r="E79" s="46"/>
      <c r="F79" s="90" t="s">
        <v>67</v>
      </c>
      <c r="G79" s="90"/>
      <c r="H79" s="90"/>
      <c r="I79" s="96" t="n">
        <f aca="false">J79+K79+N79+L79</f>
        <v>17977.54</v>
      </c>
      <c r="J79" s="99" t="n">
        <v>0</v>
      </c>
      <c r="K79" s="92" t="n">
        <v>1156.4</v>
      </c>
      <c r="L79" s="93" t="n">
        <v>0</v>
      </c>
      <c r="M79" s="94" t="s">
        <v>67</v>
      </c>
      <c r="N79" s="97" t="n">
        <v>16821.14</v>
      </c>
      <c r="O79" s="97"/>
    </row>
    <row collapsed="false" customFormat="false" customHeight="true" hidden="true" ht="19.5" outlineLevel="0" r="80">
      <c r="A80" s="28"/>
      <c r="B80" s="28"/>
      <c r="C80" s="36"/>
      <c r="D80" s="36"/>
      <c r="E80" s="48"/>
      <c r="F80" s="90" t="s">
        <v>68</v>
      </c>
      <c r="G80" s="90"/>
      <c r="H80" s="90"/>
      <c r="I80" s="96" t="n">
        <f aca="false">J80+K80+N80+L80</f>
        <v>20278.39</v>
      </c>
      <c r="J80" s="99" t="n">
        <v>0</v>
      </c>
      <c r="K80" s="92" t="n">
        <v>3623.99</v>
      </c>
      <c r="L80" s="93" t="n">
        <v>0</v>
      </c>
      <c r="M80" s="94" t="s">
        <v>68</v>
      </c>
      <c r="N80" s="97" t="n">
        <v>16654.4</v>
      </c>
      <c r="O80" s="97"/>
    </row>
    <row collapsed="false" customFormat="false" customHeight="true" hidden="true" ht="16.5" outlineLevel="0" r="81">
      <c r="A81" s="28"/>
      <c r="B81" s="28"/>
      <c r="C81" s="36" t="n">
        <v>42370</v>
      </c>
      <c r="D81" s="36" t="n">
        <v>42735</v>
      </c>
      <c r="E81" s="32" t="s">
        <v>70</v>
      </c>
      <c r="F81" s="37" t="s">
        <v>74</v>
      </c>
      <c r="G81" s="37"/>
      <c r="H81" s="37"/>
      <c r="I81" s="86" t="n">
        <f aca="false">I82+I83+I84</f>
        <v>54641</v>
      </c>
      <c r="J81" s="87" t="n">
        <f aca="false">J82+J83+J84</f>
        <v>0</v>
      </c>
      <c r="K81" s="100" t="n">
        <f aca="false">K82+K83+K84</f>
        <v>0</v>
      </c>
      <c r="L81" s="100" t="n">
        <f aca="false">L82+L83+L84</f>
        <v>0</v>
      </c>
      <c r="M81" s="50"/>
      <c r="N81" s="101" t="n">
        <f aca="false">N82+N83+N84</f>
        <v>54641</v>
      </c>
      <c r="O81" s="101"/>
    </row>
    <row collapsed="false" customFormat="false" customHeight="true" hidden="true" ht="19.5" outlineLevel="0" r="82">
      <c r="A82" s="28"/>
      <c r="B82" s="28"/>
      <c r="C82" s="36"/>
      <c r="D82" s="36"/>
      <c r="E82" s="32" t="s">
        <v>65</v>
      </c>
      <c r="F82" s="90" t="s">
        <v>66</v>
      </c>
      <c r="G82" s="90"/>
      <c r="H82" s="90"/>
      <c r="I82" s="102" t="n">
        <f aca="false">J82+K82+L82+N82</f>
        <v>18488</v>
      </c>
      <c r="J82" s="99" t="n">
        <v>0</v>
      </c>
      <c r="K82" s="92" t="n">
        <v>0</v>
      </c>
      <c r="L82" s="93" t="n">
        <v>0</v>
      </c>
      <c r="M82" s="94" t="s">
        <v>66</v>
      </c>
      <c r="N82" s="97" t="n">
        <v>18488</v>
      </c>
      <c r="O82" s="97"/>
    </row>
    <row collapsed="false" customFormat="false" customHeight="true" hidden="true" ht="19.5" outlineLevel="0" r="83">
      <c r="A83" s="28"/>
      <c r="B83" s="28"/>
      <c r="C83" s="36"/>
      <c r="D83" s="36"/>
      <c r="E83" s="46"/>
      <c r="F83" s="90" t="s">
        <v>67</v>
      </c>
      <c r="G83" s="90"/>
      <c r="H83" s="90"/>
      <c r="I83" s="102" t="n">
        <f aca="false">J83+K83+L83+N83</f>
        <v>17648</v>
      </c>
      <c r="J83" s="99" t="n">
        <v>0</v>
      </c>
      <c r="K83" s="92" t="n">
        <v>0</v>
      </c>
      <c r="L83" s="93" t="n">
        <v>0</v>
      </c>
      <c r="M83" s="94" t="s">
        <v>67</v>
      </c>
      <c r="N83" s="97" t="n">
        <v>17648</v>
      </c>
      <c r="O83" s="97"/>
    </row>
    <row collapsed="false" customFormat="false" customHeight="true" hidden="true" ht="19.5" outlineLevel="0" r="84">
      <c r="A84" s="28"/>
      <c r="B84" s="28"/>
      <c r="C84" s="36"/>
      <c r="D84" s="36"/>
      <c r="E84" s="48"/>
      <c r="F84" s="90" t="s">
        <v>68</v>
      </c>
      <c r="G84" s="90"/>
      <c r="H84" s="90"/>
      <c r="I84" s="96" t="n">
        <f aca="false">J84+K84+L84+N84</f>
        <v>18505</v>
      </c>
      <c r="J84" s="99" t="n">
        <v>0</v>
      </c>
      <c r="K84" s="92" t="n">
        <v>0</v>
      </c>
      <c r="L84" s="93" t="n">
        <v>0</v>
      </c>
      <c r="M84" s="94" t="s">
        <v>68</v>
      </c>
      <c r="N84" s="98" t="n">
        <v>18505</v>
      </c>
      <c r="O84" s="98"/>
    </row>
    <row collapsed="false" customFormat="false" customHeight="true" hidden="true" ht="17.45" outlineLevel="0" r="85">
      <c r="A85" s="33" t="s">
        <v>71</v>
      </c>
      <c r="B85" s="33"/>
      <c r="C85" s="103" t="n">
        <v>41640</v>
      </c>
      <c r="D85" s="103" t="n">
        <v>42735</v>
      </c>
      <c r="E85" s="33"/>
      <c r="F85" s="104"/>
      <c r="G85" s="78"/>
      <c r="H85" s="78"/>
      <c r="I85" s="38" t="n">
        <f aca="false">I81+I77+I73</f>
        <v>130822.859</v>
      </c>
      <c r="J85" s="38" t="n">
        <f aca="false">J81+J77+J73</f>
        <v>0</v>
      </c>
      <c r="K85" s="38" t="n">
        <f aca="false">K81+K77+K73</f>
        <v>21973.43</v>
      </c>
      <c r="L85" s="38" t="n">
        <f aca="false">L81+L77+L73</f>
        <v>0</v>
      </c>
      <c r="M85" s="105"/>
      <c r="N85" s="106" t="n">
        <f aca="false">N81+N77+N73</f>
        <v>108849.429</v>
      </c>
      <c r="O85" s="106"/>
    </row>
    <row collapsed="false" customFormat="false" customHeight="true" hidden="true" ht="249.75" outlineLevel="0" r="86">
      <c r="A86" s="28" t="s">
        <v>21</v>
      </c>
      <c r="B86" s="28" t="s">
        <v>73</v>
      </c>
      <c r="C86" s="36" t="n">
        <v>41640</v>
      </c>
      <c r="D86" s="36" t="n">
        <v>42004</v>
      </c>
      <c r="E86" s="32" t="s">
        <v>64</v>
      </c>
      <c r="F86" s="102" t="n">
        <f aca="false">J86+K86+L86+M86</f>
        <v>113.4</v>
      </c>
      <c r="G86" s="102"/>
      <c r="H86" s="102"/>
      <c r="I86" s="102"/>
      <c r="J86" s="107" t="n">
        <v>0</v>
      </c>
      <c r="K86" s="107" t="n">
        <v>0</v>
      </c>
      <c r="L86" s="107" t="n">
        <v>0</v>
      </c>
      <c r="M86" s="107" t="n">
        <v>113.4</v>
      </c>
      <c r="N86" s="107"/>
      <c r="O86" s="107"/>
    </row>
    <row collapsed="false" customFormat="false" customHeight="false" hidden="true" ht="31.5" outlineLevel="0" r="87">
      <c r="A87" s="28"/>
      <c r="B87" s="28"/>
      <c r="C87" s="36"/>
      <c r="D87" s="36"/>
      <c r="E87" s="33" t="s">
        <v>65</v>
      </c>
      <c r="F87" s="102"/>
      <c r="G87" s="102"/>
      <c r="H87" s="102"/>
      <c r="I87" s="102"/>
      <c r="J87" s="107"/>
      <c r="K87" s="107"/>
      <c r="L87" s="107"/>
      <c r="M87" s="107"/>
      <c r="N87" s="107"/>
      <c r="O87" s="107"/>
    </row>
    <row collapsed="false" customFormat="false" customHeight="false" hidden="true" ht="15.75" outlineLevel="0" r="88">
      <c r="A88" s="28"/>
      <c r="B88" s="28"/>
      <c r="C88" s="36" t="n">
        <v>42005</v>
      </c>
      <c r="D88" s="36" t="n">
        <v>42369</v>
      </c>
      <c r="E88" s="32" t="s">
        <v>69</v>
      </c>
      <c r="F88" s="102" t="n">
        <f aca="false">J88+K88+L88+M88</f>
        <v>1096.49</v>
      </c>
      <c r="G88" s="102"/>
      <c r="H88" s="102"/>
      <c r="I88" s="102"/>
      <c r="J88" s="107" t="n">
        <v>0</v>
      </c>
      <c r="K88" s="107" t="n">
        <v>0</v>
      </c>
      <c r="L88" s="107" t="n">
        <v>0</v>
      </c>
      <c r="M88" s="107" t="n">
        <v>1096.49</v>
      </c>
      <c r="N88" s="107"/>
      <c r="O88" s="107"/>
    </row>
    <row collapsed="false" customFormat="false" customHeight="false" hidden="true" ht="31.5" outlineLevel="0" r="89">
      <c r="A89" s="28"/>
      <c r="B89" s="28"/>
      <c r="C89" s="36"/>
      <c r="D89" s="36"/>
      <c r="E89" s="33" t="s">
        <v>65</v>
      </c>
      <c r="F89" s="102"/>
      <c r="G89" s="102"/>
      <c r="H89" s="102"/>
      <c r="I89" s="102"/>
      <c r="J89" s="107"/>
      <c r="K89" s="107"/>
      <c r="L89" s="107"/>
      <c r="M89" s="107"/>
      <c r="N89" s="107"/>
      <c r="O89" s="107"/>
    </row>
    <row collapsed="false" customFormat="false" customHeight="false" hidden="true" ht="15.75" outlineLevel="0" r="90">
      <c r="A90" s="28"/>
      <c r="B90" s="28"/>
      <c r="C90" s="36" t="n">
        <v>42370</v>
      </c>
      <c r="D90" s="36" t="n">
        <v>42735</v>
      </c>
      <c r="E90" s="32" t="s">
        <v>70</v>
      </c>
      <c r="F90" s="102" t="n">
        <f aca="false">J90+K90+L90+M90</f>
        <v>214</v>
      </c>
      <c r="G90" s="102"/>
      <c r="H90" s="102"/>
      <c r="I90" s="102"/>
      <c r="J90" s="107" t="n">
        <v>0</v>
      </c>
      <c r="K90" s="107" t="n">
        <v>0</v>
      </c>
      <c r="L90" s="107" t="n">
        <v>0</v>
      </c>
      <c r="M90" s="107" t="n">
        <v>214</v>
      </c>
      <c r="N90" s="107"/>
      <c r="O90" s="107"/>
    </row>
    <row collapsed="false" customFormat="false" customHeight="false" hidden="true" ht="31.5" outlineLevel="0" r="91">
      <c r="A91" s="28"/>
      <c r="B91" s="28"/>
      <c r="C91" s="36"/>
      <c r="D91" s="36"/>
      <c r="E91" s="33" t="s">
        <v>65</v>
      </c>
      <c r="F91" s="102"/>
      <c r="G91" s="102"/>
      <c r="H91" s="102"/>
      <c r="I91" s="102"/>
      <c r="J91" s="107"/>
      <c r="K91" s="107"/>
      <c r="L91" s="107"/>
      <c r="M91" s="107"/>
      <c r="N91" s="107"/>
      <c r="O91" s="107"/>
    </row>
    <row collapsed="false" customFormat="false" customHeight="true" hidden="true" ht="18" outlineLevel="0" r="92">
      <c r="A92" s="33" t="s">
        <v>75</v>
      </c>
      <c r="B92" s="33"/>
      <c r="C92" s="103" t="n">
        <v>41640</v>
      </c>
      <c r="D92" s="103" t="n">
        <v>42735</v>
      </c>
      <c r="E92" s="33"/>
      <c r="F92" s="86" t="n">
        <f aca="false">SUM(F86:F91)</f>
        <v>1423.89</v>
      </c>
      <c r="G92" s="86"/>
      <c r="H92" s="86"/>
      <c r="I92" s="86"/>
      <c r="J92" s="88" t="n">
        <f aca="false">SUM(J86:J91)</f>
        <v>0</v>
      </c>
      <c r="K92" s="88" t="n">
        <f aca="false">SUM(K86:K91)</f>
        <v>0</v>
      </c>
      <c r="L92" s="88" t="n">
        <f aca="false">SUM(L86:L91)</f>
        <v>0</v>
      </c>
      <c r="M92" s="86" t="n">
        <f aca="false">SUM(M86:M91)</f>
        <v>1423.89</v>
      </c>
      <c r="N92" s="86"/>
      <c r="O92" s="86"/>
    </row>
    <row collapsed="false" customFormat="false" customHeight="true" hidden="true" ht="36" outlineLevel="0" r="93">
      <c r="A93" s="32" t="s">
        <v>26</v>
      </c>
      <c r="B93" s="28" t="s">
        <v>30</v>
      </c>
      <c r="C93" s="36" t="n">
        <v>41640</v>
      </c>
      <c r="D93" s="36" t="n">
        <v>42004</v>
      </c>
      <c r="E93" s="32" t="s">
        <v>64</v>
      </c>
      <c r="F93" s="86" t="n">
        <f aca="false">J93+K93+L93+M93</f>
        <v>141.8</v>
      </c>
      <c r="G93" s="86"/>
      <c r="H93" s="86"/>
      <c r="I93" s="86"/>
      <c r="J93" s="86" t="n">
        <f aca="false">J106+J113</f>
        <v>0</v>
      </c>
      <c r="K93" s="86" t="n">
        <f aca="false">K106+K113</f>
        <v>0</v>
      </c>
      <c r="L93" s="86" t="n">
        <f aca="false">L106+L113</f>
        <v>0</v>
      </c>
      <c r="M93" s="86" t="n">
        <f aca="false">M106+M113</f>
        <v>141.8</v>
      </c>
      <c r="N93" s="86"/>
      <c r="O93" s="86"/>
    </row>
    <row collapsed="false" customFormat="false" customHeight="true" hidden="true" ht="15.75" outlineLevel="0" r="94">
      <c r="A94" s="11" t="s">
        <v>76</v>
      </c>
      <c r="B94" s="28"/>
      <c r="C94" s="36"/>
      <c r="D94" s="36"/>
      <c r="E94" s="33" t="s">
        <v>65</v>
      </c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collapsed="false" customFormat="false" customHeight="true" hidden="true" ht="35.25" outlineLevel="0" r="95">
      <c r="A95" s="11"/>
      <c r="B95" s="28"/>
      <c r="C95" s="36" t="n">
        <v>41640</v>
      </c>
      <c r="D95" s="36" t="n">
        <v>42004</v>
      </c>
      <c r="E95" s="108" t="s">
        <v>77</v>
      </c>
      <c r="F95" s="109" t="s">
        <v>74</v>
      </c>
      <c r="G95" s="109"/>
      <c r="H95" s="109"/>
      <c r="I95" s="86" t="n">
        <f aca="false">I96+I97+I98+I99</f>
        <v>1833.3</v>
      </c>
      <c r="J95" s="110" t="n">
        <f aca="false">J96+J97+J98+J99</f>
        <v>0</v>
      </c>
      <c r="K95" s="111" t="n">
        <f aca="false">K96+K97+K98+K99</f>
        <v>0</v>
      </c>
      <c r="L95" s="111" t="n">
        <f aca="false">L96+L97+L98+L99</f>
        <v>0</v>
      </c>
      <c r="M95" s="112"/>
      <c r="N95" s="113"/>
      <c r="O95" s="110" t="n">
        <f aca="false">O96+O97+O98+O99</f>
        <v>1833.3</v>
      </c>
    </row>
    <row collapsed="false" customFormat="false" customHeight="true" hidden="true" ht="26.25" outlineLevel="0" r="96">
      <c r="A96" s="11"/>
      <c r="B96" s="28"/>
      <c r="C96" s="36"/>
      <c r="D96" s="36"/>
      <c r="E96" s="108"/>
      <c r="F96" s="63" t="s">
        <v>66</v>
      </c>
      <c r="G96" s="63"/>
      <c r="H96" s="63"/>
      <c r="I96" s="64" t="n">
        <f aca="false">J96+K96+L96+O96</f>
        <v>278.2</v>
      </c>
      <c r="J96" s="64" t="n">
        <f aca="false">J116</f>
        <v>0</v>
      </c>
      <c r="K96" s="64" t="n">
        <f aca="false">K116</f>
        <v>0</v>
      </c>
      <c r="L96" s="64" t="n">
        <f aca="false">L116</f>
        <v>0</v>
      </c>
      <c r="M96" s="114"/>
      <c r="N96" s="115"/>
      <c r="O96" s="116" t="n">
        <f aca="false">O116</f>
        <v>278.2</v>
      </c>
    </row>
    <row collapsed="false" customFormat="false" customHeight="true" hidden="true" ht="26.25" outlineLevel="0" r="97">
      <c r="A97" s="11"/>
      <c r="B97" s="28"/>
      <c r="C97" s="36"/>
      <c r="D97" s="36"/>
      <c r="E97" s="108"/>
      <c r="F97" s="63" t="s">
        <v>67</v>
      </c>
      <c r="G97" s="63"/>
      <c r="H97" s="63"/>
      <c r="I97" s="64" t="n">
        <f aca="false">J97+K97+L97+O97</f>
        <v>993.7</v>
      </c>
      <c r="J97" s="64" t="n">
        <f aca="false">J117</f>
        <v>0</v>
      </c>
      <c r="K97" s="64" t="n">
        <f aca="false">K117</f>
        <v>0</v>
      </c>
      <c r="L97" s="64" t="n">
        <f aca="false">L117</f>
        <v>0</v>
      </c>
      <c r="M97" s="117"/>
      <c r="N97" s="118"/>
      <c r="O97" s="116" t="n">
        <f aca="false">O117</f>
        <v>993.7</v>
      </c>
    </row>
    <row collapsed="false" customFormat="false" customHeight="true" hidden="true" ht="21.75" outlineLevel="0" r="98">
      <c r="A98" s="11"/>
      <c r="B98" s="28"/>
      <c r="C98" s="36"/>
      <c r="D98" s="36"/>
      <c r="E98" s="108"/>
      <c r="F98" s="63" t="s">
        <v>68</v>
      </c>
      <c r="G98" s="63"/>
      <c r="H98" s="63"/>
      <c r="I98" s="64" t="n">
        <f aca="false">J98+K98+L98+O98</f>
        <v>200.9</v>
      </c>
      <c r="J98" s="64" t="n">
        <f aca="false">J118</f>
        <v>0</v>
      </c>
      <c r="K98" s="64" t="n">
        <f aca="false">K118</f>
        <v>0</v>
      </c>
      <c r="L98" s="64" t="n">
        <f aca="false">L118</f>
        <v>0</v>
      </c>
      <c r="M98" s="114"/>
      <c r="N98" s="115"/>
      <c r="O98" s="116" t="n">
        <f aca="false">O118</f>
        <v>200.9</v>
      </c>
    </row>
    <row collapsed="false" customFormat="false" customHeight="true" hidden="true" ht="33" outlineLevel="0" r="99">
      <c r="A99" s="11"/>
      <c r="B99" s="28"/>
      <c r="C99" s="36"/>
      <c r="D99" s="36"/>
      <c r="E99" s="33"/>
      <c r="F99" s="119" t="s">
        <v>22</v>
      </c>
      <c r="G99" s="119"/>
      <c r="H99" s="119"/>
      <c r="I99" s="64" t="n">
        <f aca="false">J99+K99+L99+O99</f>
        <v>360.5</v>
      </c>
      <c r="J99" s="64" t="n">
        <f aca="false">J119</f>
        <v>0</v>
      </c>
      <c r="K99" s="64" t="n">
        <f aca="false">K119</f>
        <v>0</v>
      </c>
      <c r="L99" s="64" t="n">
        <f aca="false">L119</f>
        <v>0</v>
      </c>
      <c r="M99" s="120"/>
      <c r="N99" s="121"/>
      <c r="O99" s="116" t="n">
        <f aca="false">O119+M108</f>
        <v>360.5</v>
      </c>
    </row>
    <row collapsed="false" customFormat="false" customHeight="true" hidden="true" ht="33" outlineLevel="0" r="100">
      <c r="A100" s="11"/>
      <c r="B100" s="28"/>
      <c r="C100" s="122"/>
      <c r="D100" s="122"/>
      <c r="E100" s="108" t="s">
        <v>78</v>
      </c>
      <c r="F100" s="112"/>
      <c r="G100" s="113" t="s">
        <v>74</v>
      </c>
      <c r="H100" s="113"/>
      <c r="I100" s="86" t="n">
        <f aca="false">I101+I102+I103+I104</f>
        <v>1539.3</v>
      </c>
      <c r="J100" s="110" t="n">
        <f aca="false">J101+J102+J103+J104</f>
        <v>0</v>
      </c>
      <c r="K100" s="111" t="n">
        <f aca="false">K101+K102+K103+K104</f>
        <v>0</v>
      </c>
      <c r="L100" s="111" t="n">
        <f aca="false">L101+L102+L103+L104</f>
        <v>0</v>
      </c>
      <c r="M100" s="112"/>
      <c r="N100" s="113"/>
      <c r="O100" s="110" t="n">
        <f aca="false">O101+O102+O103+O104</f>
        <v>1539.3</v>
      </c>
    </row>
    <row collapsed="false" customFormat="false" customHeight="true" hidden="true" ht="33" outlineLevel="0" r="101">
      <c r="A101" s="11"/>
      <c r="B101" s="28"/>
      <c r="C101" s="122"/>
      <c r="D101" s="122"/>
      <c r="E101" s="108"/>
      <c r="F101" s="63" t="s">
        <v>66</v>
      </c>
      <c r="G101" s="63"/>
      <c r="H101" s="63"/>
      <c r="I101" s="64" t="n">
        <f aca="false">J101+K101+L101+O101</f>
        <v>226</v>
      </c>
      <c r="J101" s="64" t="n">
        <f aca="false">J121</f>
        <v>0</v>
      </c>
      <c r="K101" s="64" t="n">
        <f aca="false">K121</f>
        <v>0</v>
      </c>
      <c r="L101" s="64" t="n">
        <f aca="false">L121</f>
        <v>0</v>
      </c>
      <c r="M101" s="114"/>
      <c r="N101" s="115"/>
      <c r="O101" s="116" t="n">
        <f aca="false">O121</f>
        <v>226</v>
      </c>
    </row>
    <row collapsed="false" customFormat="false" customHeight="true" hidden="true" ht="33" outlineLevel="0" r="102">
      <c r="A102" s="11"/>
      <c r="B102" s="28"/>
      <c r="C102" s="122"/>
      <c r="D102" s="122"/>
      <c r="E102" s="108"/>
      <c r="F102" s="63" t="s">
        <v>67</v>
      </c>
      <c r="G102" s="63"/>
      <c r="H102" s="63"/>
      <c r="I102" s="64" t="n">
        <f aca="false">J102+K102+L102+O102</f>
        <v>818</v>
      </c>
      <c r="J102" s="64" t="n">
        <f aca="false">J122</f>
        <v>0</v>
      </c>
      <c r="K102" s="64" t="n">
        <f aca="false">K122</f>
        <v>0</v>
      </c>
      <c r="L102" s="64" t="n">
        <f aca="false">L122</f>
        <v>0</v>
      </c>
      <c r="M102" s="117"/>
      <c r="N102" s="118"/>
      <c r="O102" s="116" t="n">
        <f aca="false">O122</f>
        <v>818</v>
      </c>
    </row>
    <row collapsed="false" customFormat="false" customHeight="true" hidden="true" ht="19.5" outlineLevel="0" r="103">
      <c r="A103" s="11"/>
      <c r="B103" s="28"/>
      <c r="C103" s="36" t="n">
        <v>41640</v>
      </c>
      <c r="D103" s="36" t="n">
        <v>42004</v>
      </c>
      <c r="E103" s="108"/>
      <c r="F103" s="63" t="s">
        <v>68</v>
      </c>
      <c r="G103" s="63"/>
      <c r="H103" s="63"/>
      <c r="I103" s="64" t="n">
        <f aca="false">J103+K103+L103+O103</f>
        <v>213.1</v>
      </c>
      <c r="J103" s="64" t="n">
        <f aca="false">J123</f>
        <v>0</v>
      </c>
      <c r="K103" s="64" t="n">
        <f aca="false">K123</f>
        <v>0</v>
      </c>
      <c r="L103" s="64" t="n">
        <f aca="false">L123</f>
        <v>0</v>
      </c>
      <c r="M103" s="114"/>
      <c r="N103" s="115"/>
      <c r="O103" s="116" t="n">
        <f aca="false">O123</f>
        <v>213.1</v>
      </c>
    </row>
    <row collapsed="false" customFormat="false" customHeight="true" hidden="true" ht="19.5" outlineLevel="0" r="104">
      <c r="A104" s="11"/>
      <c r="B104" s="28"/>
      <c r="C104" s="36"/>
      <c r="D104" s="36"/>
      <c r="E104" s="33"/>
      <c r="F104" s="119" t="s">
        <v>22</v>
      </c>
      <c r="G104" s="119"/>
      <c r="H104" s="119"/>
      <c r="I104" s="64" t="n">
        <f aca="false">J104+K104+L104+O104</f>
        <v>282.2</v>
      </c>
      <c r="J104" s="64" t="n">
        <f aca="false">J124</f>
        <v>0</v>
      </c>
      <c r="K104" s="64" t="n">
        <f aca="false">K124</f>
        <v>0</v>
      </c>
      <c r="L104" s="64" t="n">
        <f aca="false">L124</f>
        <v>0</v>
      </c>
      <c r="M104" s="120"/>
      <c r="N104" s="121"/>
      <c r="O104" s="116" t="n">
        <f aca="false">O124+M110</f>
        <v>282.2</v>
      </c>
    </row>
    <row collapsed="false" customFormat="false" customHeight="true" hidden="true" ht="18" outlineLevel="0" r="105">
      <c r="A105" s="123" t="s">
        <v>75</v>
      </c>
      <c r="B105" s="123"/>
      <c r="C105" s="124" t="n">
        <v>41640</v>
      </c>
      <c r="D105" s="124" t="n">
        <v>42735</v>
      </c>
      <c r="E105" s="123"/>
      <c r="F105" s="86" t="n">
        <f aca="false">I100+I95++++++F93</f>
        <v>3514.4</v>
      </c>
      <c r="G105" s="86"/>
      <c r="H105" s="86"/>
      <c r="I105" s="86"/>
      <c r="J105" s="88" t="n">
        <f aca="false">J100+J95+J93</f>
        <v>0</v>
      </c>
      <c r="K105" s="88" t="n">
        <f aca="false">K100+K95+K93</f>
        <v>0</v>
      </c>
      <c r="L105" s="88" t="n">
        <f aca="false">L100+L95+L93</f>
        <v>0</v>
      </c>
      <c r="M105" s="86" t="n">
        <f aca="false">O100+O95+M93</f>
        <v>3514.4</v>
      </c>
      <c r="N105" s="86"/>
      <c r="O105" s="86"/>
    </row>
    <row collapsed="false" customFormat="false" customHeight="true" hidden="true" ht="15.75" outlineLevel="0" r="106">
      <c r="A106" s="32" t="s">
        <v>79</v>
      </c>
      <c r="B106" s="28" t="s">
        <v>30</v>
      </c>
      <c r="C106" s="36" t="n">
        <v>41640</v>
      </c>
      <c r="D106" s="36" t="n">
        <v>42004</v>
      </c>
      <c r="E106" s="32" t="s">
        <v>64</v>
      </c>
      <c r="F106" s="102" t="n">
        <f aca="false">J106+K106+L106+M106</f>
        <v>141.8</v>
      </c>
      <c r="G106" s="102"/>
      <c r="H106" s="102"/>
      <c r="I106" s="102"/>
      <c r="J106" s="107" t="n">
        <v>0</v>
      </c>
      <c r="K106" s="107" t="n">
        <v>0</v>
      </c>
      <c r="L106" s="107" t="n">
        <v>0</v>
      </c>
      <c r="M106" s="107" t="n">
        <v>141.8</v>
      </c>
      <c r="N106" s="107"/>
      <c r="O106" s="107"/>
    </row>
    <row collapsed="false" customFormat="false" customHeight="false" hidden="true" ht="346.5" outlineLevel="0" r="107">
      <c r="A107" s="32" t="s">
        <v>76</v>
      </c>
      <c r="B107" s="28"/>
      <c r="C107" s="36"/>
      <c r="D107" s="36"/>
      <c r="E107" s="33" t="s">
        <v>65</v>
      </c>
      <c r="F107" s="102"/>
      <c r="G107" s="102"/>
      <c r="H107" s="102"/>
      <c r="I107" s="102"/>
      <c r="J107" s="107"/>
      <c r="K107" s="107"/>
      <c r="L107" s="107"/>
      <c r="M107" s="107"/>
      <c r="N107" s="107"/>
      <c r="O107" s="107"/>
    </row>
    <row collapsed="false" customFormat="false" customHeight="false" hidden="true" ht="15.75" outlineLevel="0" r="108">
      <c r="A108" s="125"/>
      <c r="B108" s="28"/>
      <c r="C108" s="36" t="n">
        <v>41640</v>
      </c>
      <c r="D108" s="36" t="n">
        <v>42004</v>
      </c>
      <c r="E108" s="32" t="s">
        <v>69</v>
      </c>
      <c r="F108" s="102" t="n">
        <f aca="false">J108+K108+L108+M108</f>
        <v>360.5</v>
      </c>
      <c r="G108" s="102"/>
      <c r="H108" s="102"/>
      <c r="I108" s="102"/>
      <c r="J108" s="107" t="n">
        <v>0</v>
      </c>
      <c r="K108" s="107" t="n">
        <v>0</v>
      </c>
      <c r="L108" s="107" t="n">
        <v>0</v>
      </c>
      <c r="M108" s="107" t="n">
        <v>360.5</v>
      </c>
      <c r="N108" s="107"/>
      <c r="O108" s="107"/>
    </row>
    <row collapsed="false" customFormat="false" customHeight="false" hidden="true" ht="31.5" outlineLevel="0" r="109">
      <c r="A109" s="125"/>
      <c r="B109" s="28"/>
      <c r="C109" s="36"/>
      <c r="D109" s="36"/>
      <c r="E109" s="33" t="s">
        <v>65</v>
      </c>
      <c r="F109" s="102"/>
      <c r="G109" s="102"/>
      <c r="H109" s="102"/>
      <c r="I109" s="102"/>
      <c r="J109" s="107"/>
      <c r="K109" s="107"/>
      <c r="L109" s="107"/>
      <c r="M109" s="107"/>
      <c r="N109" s="107"/>
      <c r="O109" s="107"/>
    </row>
    <row collapsed="false" customFormat="false" customHeight="false" hidden="true" ht="15.75" outlineLevel="0" r="110">
      <c r="A110" s="125"/>
      <c r="B110" s="28"/>
      <c r="C110" s="36" t="n">
        <v>41640</v>
      </c>
      <c r="D110" s="36" t="n">
        <v>42004</v>
      </c>
      <c r="E110" s="32" t="s">
        <v>70</v>
      </c>
      <c r="F110" s="102" t="n">
        <f aca="false">J110+K110+L110+M110</f>
        <v>282.2</v>
      </c>
      <c r="G110" s="102"/>
      <c r="H110" s="102"/>
      <c r="I110" s="102"/>
      <c r="J110" s="107" t="n">
        <v>0</v>
      </c>
      <c r="K110" s="107" t="n">
        <v>0</v>
      </c>
      <c r="L110" s="107" t="n">
        <v>0</v>
      </c>
      <c r="M110" s="107" t="n">
        <v>282.2</v>
      </c>
      <c r="N110" s="107"/>
      <c r="O110" s="107"/>
    </row>
    <row collapsed="false" customFormat="false" customHeight="false" hidden="true" ht="31.5" outlineLevel="0" r="111">
      <c r="A111" s="126"/>
      <c r="B111" s="28"/>
      <c r="C111" s="36"/>
      <c r="D111" s="36"/>
      <c r="E111" s="33" t="s">
        <v>65</v>
      </c>
      <c r="F111" s="102"/>
      <c r="G111" s="102"/>
      <c r="H111" s="102"/>
      <c r="I111" s="102"/>
      <c r="J111" s="107"/>
      <c r="K111" s="107"/>
      <c r="L111" s="107"/>
      <c r="M111" s="107"/>
      <c r="N111" s="107"/>
      <c r="O111" s="107"/>
    </row>
    <row collapsed="false" customFormat="false" customHeight="true" hidden="true" ht="18" outlineLevel="0" r="112">
      <c r="A112" s="33" t="s">
        <v>75</v>
      </c>
      <c r="B112" s="33"/>
      <c r="C112" s="103" t="n">
        <v>41640</v>
      </c>
      <c r="D112" s="103" t="n">
        <v>42735</v>
      </c>
      <c r="E112" s="33"/>
      <c r="F112" s="86" t="n">
        <f aca="false">SUM(F106:F111)</f>
        <v>784.5</v>
      </c>
      <c r="G112" s="86"/>
      <c r="H112" s="86"/>
      <c r="I112" s="86"/>
      <c r="J112" s="88" t="n">
        <f aca="false">SUM(J106:J111)</f>
        <v>0</v>
      </c>
      <c r="K112" s="88" t="n">
        <f aca="false">SUM(K106:K111)</f>
        <v>0</v>
      </c>
      <c r="L112" s="88" t="n">
        <f aca="false">SUM(L106:L111)</f>
        <v>0</v>
      </c>
      <c r="M112" s="86" t="n">
        <f aca="false">SUM(M106:M111)</f>
        <v>784.5</v>
      </c>
      <c r="N112" s="86"/>
      <c r="O112" s="86"/>
    </row>
    <row collapsed="false" customFormat="false" customHeight="false" hidden="true" ht="47.25" outlineLevel="0" r="113">
      <c r="A113" s="32" t="s">
        <v>80</v>
      </c>
      <c r="B113" s="28"/>
      <c r="C113" s="36" t="n">
        <v>41640</v>
      </c>
      <c r="D113" s="36" t="n">
        <v>42004</v>
      </c>
      <c r="E113" s="32" t="s">
        <v>64</v>
      </c>
      <c r="F113" s="102" t="n">
        <f aca="false">J113+K113+L113+M113</f>
        <v>0</v>
      </c>
      <c r="G113" s="102"/>
      <c r="H113" s="102"/>
      <c r="I113" s="102"/>
      <c r="J113" s="107" t="n">
        <v>0</v>
      </c>
      <c r="K113" s="107" t="n">
        <v>0</v>
      </c>
      <c r="L113" s="107" t="n">
        <v>0</v>
      </c>
      <c r="M113" s="127" t="n">
        <v>0</v>
      </c>
      <c r="N113" s="127"/>
      <c r="O113" s="127"/>
    </row>
    <row collapsed="false" customFormat="false" customHeight="true" hidden="true" ht="85.5" outlineLevel="0" r="114">
      <c r="A114" s="32" t="s">
        <v>81</v>
      </c>
      <c r="B114" s="28"/>
      <c r="C114" s="36"/>
      <c r="D114" s="36"/>
      <c r="E114" s="33" t="s">
        <v>65</v>
      </c>
      <c r="F114" s="102"/>
      <c r="G114" s="102"/>
      <c r="H114" s="102"/>
      <c r="I114" s="102"/>
      <c r="J114" s="107"/>
      <c r="K114" s="107"/>
      <c r="L114" s="107"/>
      <c r="M114" s="127"/>
      <c r="N114" s="127"/>
      <c r="O114" s="127"/>
    </row>
    <row collapsed="false" customFormat="false" customHeight="true" hidden="true" ht="19.5" outlineLevel="0" r="115">
      <c r="A115" s="125"/>
      <c r="B115" s="28" t="s">
        <v>82</v>
      </c>
      <c r="C115" s="36" t="n">
        <v>41640</v>
      </c>
      <c r="D115" s="36" t="n">
        <v>42004</v>
      </c>
      <c r="E115" s="32" t="s">
        <v>69</v>
      </c>
      <c r="F115" s="112"/>
      <c r="G115" s="113" t="s">
        <v>74</v>
      </c>
      <c r="H115" s="113"/>
      <c r="I115" s="86" t="n">
        <f aca="false">I116+I117+I118+I119</f>
        <v>1472.8</v>
      </c>
      <c r="J115" s="110" t="n">
        <v>0</v>
      </c>
      <c r="K115" s="111" t="n">
        <v>0</v>
      </c>
      <c r="L115" s="112" t="n">
        <v>0</v>
      </c>
      <c r="M115" s="128"/>
      <c r="N115" s="129"/>
      <c r="O115" s="130" t="n">
        <f aca="false">O116+O117+O118+O119</f>
        <v>1472.8</v>
      </c>
    </row>
    <row collapsed="false" customFormat="false" customHeight="true" hidden="true" ht="19.5" outlineLevel="0" r="116">
      <c r="A116" s="125"/>
      <c r="B116" s="28"/>
      <c r="C116" s="36"/>
      <c r="D116" s="36"/>
      <c r="E116" s="32"/>
      <c r="F116" s="90" t="s">
        <v>66</v>
      </c>
      <c r="G116" s="90"/>
      <c r="H116" s="90"/>
      <c r="I116" s="131" t="n">
        <f aca="false">J116+K116++L116+O116</f>
        <v>278.2</v>
      </c>
      <c r="J116" s="107" t="n">
        <v>0</v>
      </c>
      <c r="K116" s="107" t="n">
        <v>0</v>
      </c>
      <c r="L116" s="107" t="n">
        <v>0</v>
      </c>
      <c r="M116" s="132" t="s">
        <v>66</v>
      </c>
      <c r="N116" s="133"/>
      <c r="O116" s="133" t="n">
        <v>278.2</v>
      </c>
    </row>
    <row collapsed="false" customFormat="false" customHeight="true" hidden="true" ht="19.5" outlineLevel="0" r="117">
      <c r="A117" s="125"/>
      <c r="B117" s="28"/>
      <c r="C117" s="36"/>
      <c r="D117" s="36"/>
      <c r="E117" s="32"/>
      <c r="F117" s="90" t="s">
        <v>67</v>
      </c>
      <c r="G117" s="90"/>
      <c r="H117" s="90"/>
      <c r="I117" s="102" t="n">
        <f aca="false">J117+K117++L117+O117</f>
        <v>993.7</v>
      </c>
      <c r="J117" s="107" t="n">
        <v>0</v>
      </c>
      <c r="K117" s="107" t="n">
        <v>0</v>
      </c>
      <c r="L117" s="107" t="n">
        <v>0</v>
      </c>
      <c r="M117" s="134" t="s">
        <v>67</v>
      </c>
      <c r="N117" s="107"/>
      <c r="O117" s="107" t="n">
        <v>993.7</v>
      </c>
    </row>
    <row collapsed="false" customFormat="false" customHeight="true" hidden="true" ht="19.5" outlineLevel="0" r="118">
      <c r="A118" s="125"/>
      <c r="B118" s="28"/>
      <c r="C118" s="36"/>
      <c r="D118" s="36"/>
      <c r="E118" s="32"/>
      <c r="F118" s="90" t="s">
        <v>68</v>
      </c>
      <c r="G118" s="90"/>
      <c r="H118" s="90"/>
      <c r="I118" s="131" t="n">
        <f aca="false">J118+K118++L118+O118</f>
        <v>200.9</v>
      </c>
      <c r="J118" s="107" t="n">
        <v>0</v>
      </c>
      <c r="K118" s="107" t="n">
        <v>0</v>
      </c>
      <c r="L118" s="107" t="n">
        <v>0</v>
      </c>
      <c r="M118" s="134" t="s">
        <v>68</v>
      </c>
      <c r="N118" s="107"/>
      <c r="O118" s="107" t="n">
        <v>200.9</v>
      </c>
    </row>
    <row collapsed="false" customFormat="false" customHeight="true" hidden="true" ht="19.5" outlineLevel="0" r="119">
      <c r="A119" s="125"/>
      <c r="B119" s="28"/>
      <c r="C119" s="36"/>
      <c r="D119" s="36"/>
      <c r="E119" s="33" t="s">
        <v>65</v>
      </c>
      <c r="F119" s="135" t="s">
        <v>22</v>
      </c>
      <c r="G119" s="135"/>
      <c r="H119" s="135"/>
      <c r="I119" s="102" t="n">
        <f aca="false">J119+K119++L119+O119</f>
        <v>0</v>
      </c>
      <c r="J119" s="127" t="n">
        <v>0</v>
      </c>
      <c r="K119" s="127" t="n">
        <v>0</v>
      </c>
      <c r="L119" s="127" t="n">
        <v>0</v>
      </c>
      <c r="M119" s="136" t="s">
        <v>22</v>
      </c>
      <c r="N119" s="127"/>
      <c r="O119" s="127" t="n">
        <v>0</v>
      </c>
    </row>
    <row collapsed="false" customFormat="false" customHeight="true" hidden="true" ht="19.5" outlineLevel="0" r="120">
      <c r="A120" s="125"/>
      <c r="B120" s="28"/>
      <c r="C120" s="122"/>
      <c r="D120" s="122"/>
      <c r="E120" s="137" t="s">
        <v>78</v>
      </c>
      <c r="F120" s="138" t="s">
        <v>74</v>
      </c>
      <c r="G120" s="138"/>
      <c r="H120" s="138"/>
      <c r="I120" s="86" t="n">
        <f aca="false">I121+I122+I123+I124</f>
        <v>1257.1</v>
      </c>
      <c r="J120" s="86" t="n">
        <f aca="false">J121+J122+J123</f>
        <v>0</v>
      </c>
      <c r="K120" s="86" t="n">
        <f aca="false">K121+K122+K123</f>
        <v>0</v>
      </c>
      <c r="L120" s="86" t="n">
        <f aca="false">L121+L122+L123</f>
        <v>0</v>
      </c>
      <c r="M120" s="129"/>
      <c r="N120" s="129"/>
      <c r="O120" s="130" t="n">
        <f aca="false">O121+O122+O123+O124</f>
        <v>1257.1</v>
      </c>
    </row>
    <row collapsed="false" customFormat="false" customHeight="true" hidden="true" ht="19.5" outlineLevel="0" r="121">
      <c r="A121" s="125"/>
      <c r="B121" s="28"/>
      <c r="C121" s="122"/>
      <c r="D121" s="122"/>
      <c r="E121" s="137"/>
      <c r="F121" s="90" t="s">
        <v>66</v>
      </c>
      <c r="G121" s="90"/>
      <c r="H121" s="90"/>
      <c r="I121" s="139" t="n">
        <f aca="false">J121+K121+L121++O121</f>
        <v>226</v>
      </c>
      <c r="J121" s="127" t="n">
        <v>0</v>
      </c>
      <c r="K121" s="127" t="n">
        <v>0</v>
      </c>
      <c r="L121" s="127" t="n">
        <v>0</v>
      </c>
      <c r="M121" s="134" t="s">
        <v>66</v>
      </c>
      <c r="N121" s="107"/>
      <c r="O121" s="107" t="n">
        <v>226</v>
      </c>
    </row>
    <row collapsed="false" customFormat="false" customHeight="true" hidden="true" ht="19.5" outlineLevel="0" r="122">
      <c r="A122" s="125"/>
      <c r="B122" s="28"/>
      <c r="C122" s="122"/>
      <c r="D122" s="122"/>
      <c r="E122" s="137"/>
      <c r="F122" s="90" t="s">
        <v>67</v>
      </c>
      <c r="G122" s="90"/>
      <c r="H122" s="90"/>
      <c r="I122" s="131" t="n">
        <f aca="false">J122+K122+L122++O122</f>
        <v>818</v>
      </c>
      <c r="J122" s="107" t="n">
        <v>0</v>
      </c>
      <c r="K122" s="107" t="n">
        <v>0</v>
      </c>
      <c r="L122" s="107" t="n">
        <v>0</v>
      </c>
      <c r="M122" s="134" t="s">
        <v>67</v>
      </c>
      <c r="N122" s="107"/>
      <c r="O122" s="107" t="n">
        <v>818</v>
      </c>
    </row>
    <row collapsed="false" customFormat="false" customHeight="true" hidden="true" ht="19.5" outlineLevel="0" r="123">
      <c r="A123" s="125"/>
      <c r="B123" s="28"/>
      <c r="C123" s="36" t="n">
        <v>41640</v>
      </c>
      <c r="D123" s="36" t="n">
        <v>42004</v>
      </c>
      <c r="E123" s="137"/>
      <c r="F123" s="90" t="s">
        <v>68</v>
      </c>
      <c r="G123" s="90"/>
      <c r="H123" s="90"/>
      <c r="I123" s="139" t="n">
        <f aca="false">J123+K123+L123++O123</f>
        <v>213.1</v>
      </c>
      <c r="J123" s="107" t="n">
        <v>0</v>
      </c>
      <c r="K123" s="107" t="n">
        <v>0</v>
      </c>
      <c r="L123" s="107" t="n">
        <v>0</v>
      </c>
      <c r="M123" s="134" t="s">
        <v>68</v>
      </c>
      <c r="N123" s="107"/>
      <c r="O123" s="107" t="n">
        <v>213.1</v>
      </c>
    </row>
    <row collapsed="false" customFormat="false" customHeight="true" hidden="true" ht="19.5" outlineLevel="0" r="124">
      <c r="A124" s="125"/>
      <c r="B124" s="28"/>
      <c r="C124" s="36"/>
      <c r="D124" s="36"/>
      <c r="E124" s="137"/>
      <c r="F124" s="135" t="s">
        <v>22</v>
      </c>
      <c r="G124" s="135"/>
      <c r="H124" s="135"/>
      <c r="I124" s="131" t="n">
        <f aca="false">J124+K124+L124++O124</f>
        <v>0</v>
      </c>
      <c r="J124" s="133" t="n">
        <v>0</v>
      </c>
      <c r="K124" s="133" t="n">
        <v>0</v>
      </c>
      <c r="L124" s="133" t="n">
        <v>0</v>
      </c>
      <c r="M124" s="134" t="s">
        <v>22</v>
      </c>
      <c r="N124" s="107"/>
      <c r="O124" s="132" t="n">
        <v>0</v>
      </c>
    </row>
    <row collapsed="false" customFormat="false" customHeight="false" hidden="true" ht="18.75" outlineLevel="0" r="125">
      <c r="A125" s="140" t="s">
        <v>75</v>
      </c>
      <c r="B125" s="33"/>
      <c r="C125" s="103" t="n">
        <v>41640</v>
      </c>
      <c r="D125" s="103" t="n">
        <v>42735</v>
      </c>
      <c r="E125" s="33"/>
      <c r="F125" s="86" t="n">
        <f aca="false">I120+I115+F113</f>
        <v>2729.9</v>
      </c>
      <c r="G125" s="86"/>
      <c r="H125" s="86"/>
      <c r="I125" s="86"/>
      <c r="J125" s="88" t="n">
        <f aca="false">J113+J115+J120</f>
        <v>0</v>
      </c>
      <c r="K125" s="88" t="n">
        <f aca="false">K113+K115+K120</f>
        <v>0</v>
      </c>
      <c r="L125" s="88" t="n">
        <f aca="false">L113+L115+L120</f>
        <v>0</v>
      </c>
      <c r="M125" s="86" t="n">
        <f aca="false">O120+O115+M113</f>
        <v>2729.9</v>
      </c>
      <c r="N125" s="86"/>
      <c r="O125" s="86"/>
    </row>
    <row collapsed="false" customFormat="false" customHeight="true" hidden="true" ht="15.75" outlineLevel="0" r="126">
      <c r="A126" s="32" t="s">
        <v>37</v>
      </c>
      <c r="B126" s="28" t="s">
        <v>83</v>
      </c>
      <c r="C126" s="36" t="n">
        <v>41640</v>
      </c>
      <c r="D126" s="36" t="n">
        <v>42004</v>
      </c>
      <c r="E126" s="32" t="s">
        <v>64</v>
      </c>
      <c r="F126" s="64" t="n">
        <f aca="false">F133</f>
        <v>832.375</v>
      </c>
      <c r="G126" s="64"/>
      <c r="H126" s="64"/>
      <c r="I126" s="64"/>
      <c r="J126" s="64" t="n">
        <f aca="false">J133</f>
        <v>0</v>
      </c>
      <c r="K126" s="64" t="n">
        <f aca="false">K133</f>
        <v>0</v>
      </c>
      <c r="L126" s="64" t="n">
        <f aca="false">L133</f>
        <v>0</v>
      </c>
      <c r="M126" s="141" t="n">
        <f aca="false">M133</f>
        <v>832.375</v>
      </c>
      <c r="N126" s="141"/>
      <c r="O126" s="141"/>
    </row>
    <row collapsed="false" customFormat="false" customHeight="true" hidden="true" ht="79.5" outlineLevel="0" r="127">
      <c r="A127" s="142" t="s">
        <v>39</v>
      </c>
      <c r="B127" s="28"/>
      <c r="C127" s="36"/>
      <c r="D127" s="36"/>
      <c r="E127" s="33" t="s">
        <v>65</v>
      </c>
      <c r="F127" s="64"/>
      <c r="G127" s="64"/>
      <c r="H127" s="64"/>
      <c r="I127" s="64"/>
      <c r="J127" s="64"/>
      <c r="K127" s="64"/>
      <c r="L127" s="64"/>
      <c r="M127" s="141"/>
      <c r="N127" s="141"/>
      <c r="O127" s="141"/>
    </row>
    <row collapsed="false" customFormat="false" customHeight="false" hidden="true" ht="15.75" outlineLevel="0" r="128">
      <c r="A128" s="142"/>
      <c r="B128" s="28"/>
      <c r="C128" s="36" t="n">
        <v>41640</v>
      </c>
      <c r="D128" s="36" t="n">
        <v>42004</v>
      </c>
      <c r="E128" s="32" t="s">
        <v>69</v>
      </c>
      <c r="F128" s="64" t="n">
        <f aca="false">F135</f>
        <v>1057.2</v>
      </c>
      <c r="G128" s="64"/>
      <c r="H128" s="64"/>
      <c r="I128" s="64"/>
      <c r="J128" s="64" t="n">
        <f aca="false">J135</f>
        <v>0</v>
      </c>
      <c r="K128" s="64" t="n">
        <f aca="false">K135</f>
        <v>0</v>
      </c>
      <c r="L128" s="64" t="n">
        <f aca="false">L135</f>
        <v>0</v>
      </c>
      <c r="M128" s="64" t="n">
        <f aca="false">M135</f>
        <v>1057.2</v>
      </c>
      <c r="N128" s="64"/>
      <c r="O128" s="64"/>
    </row>
    <row collapsed="false" customFormat="false" customHeight="false" hidden="true" ht="31.5" outlineLevel="0" r="129">
      <c r="A129" s="142"/>
      <c r="B129" s="28"/>
      <c r="C129" s="36"/>
      <c r="D129" s="36"/>
      <c r="E129" s="33" t="s">
        <v>65</v>
      </c>
      <c r="F129" s="64"/>
      <c r="G129" s="64"/>
      <c r="H129" s="64"/>
      <c r="I129" s="64"/>
      <c r="J129" s="64"/>
      <c r="K129" s="64"/>
      <c r="L129" s="64"/>
      <c r="M129" s="64"/>
      <c r="N129" s="64"/>
      <c r="O129" s="64"/>
    </row>
    <row collapsed="false" customFormat="false" customHeight="false" hidden="true" ht="15.75" outlineLevel="0" r="130">
      <c r="A130" s="142"/>
      <c r="B130" s="28"/>
      <c r="C130" s="36" t="n">
        <v>41640</v>
      </c>
      <c r="D130" s="36" t="n">
        <v>42004</v>
      </c>
      <c r="E130" s="32" t="s">
        <v>70</v>
      </c>
      <c r="F130" s="64" t="n">
        <f aca="false">F137</f>
        <v>1013.1</v>
      </c>
      <c r="G130" s="64"/>
      <c r="H130" s="64"/>
      <c r="I130" s="64"/>
      <c r="J130" s="64" t="n">
        <f aca="false">J137</f>
        <v>0</v>
      </c>
      <c r="K130" s="64" t="n">
        <f aca="false">K137</f>
        <v>0</v>
      </c>
      <c r="L130" s="64" t="n">
        <f aca="false">L137</f>
        <v>0</v>
      </c>
      <c r="M130" s="64" t="n">
        <f aca="false">M137</f>
        <v>1013.1</v>
      </c>
      <c r="N130" s="64"/>
      <c r="O130" s="64"/>
    </row>
    <row collapsed="false" customFormat="false" customHeight="false" hidden="true" ht="31.5" outlineLevel="0" r="131">
      <c r="A131" s="126"/>
      <c r="B131" s="28"/>
      <c r="C131" s="36"/>
      <c r="D131" s="36"/>
      <c r="E131" s="33" t="s">
        <v>65</v>
      </c>
      <c r="F131" s="64"/>
      <c r="G131" s="64"/>
      <c r="H131" s="64"/>
      <c r="I131" s="64"/>
      <c r="J131" s="64"/>
      <c r="K131" s="64"/>
      <c r="L131" s="64"/>
      <c r="M131" s="64"/>
      <c r="N131" s="64"/>
      <c r="O131" s="64"/>
    </row>
    <row collapsed="false" customFormat="false" customHeight="true" hidden="true" ht="18" outlineLevel="0" r="132">
      <c r="A132" s="33" t="s">
        <v>71</v>
      </c>
      <c r="B132" s="33"/>
      <c r="C132" s="103" t="n">
        <v>41640</v>
      </c>
      <c r="D132" s="103" t="n">
        <v>42735</v>
      </c>
      <c r="E132" s="33"/>
      <c r="F132" s="86" t="n">
        <f aca="false">SUM(F126:F131)</f>
        <v>2902.675</v>
      </c>
      <c r="G132" s="86"/>
      <c r="H132" s="86"/>
      <c r="I132" s="86"/>
      <c r="J132" s="88" t="n">
        <f aca="false">SUM(J126:J131)</f>
        <v>0</v>
      </c>
      <c r="K132" s="88" t="n">
        <f aca="false">SUM(K126:K131)</f>
        <v>0</v>
      </c>
      <c r="L132" s="88" t="n">
        <f aca="false">SUM(L126:L131)</f>
        <v>0</v>
      </c>
      <c r="M132" s="86" t="n">
        <f aca="false">SUM(M126:M131)</f>
        <v>2902.675</v>
      </c>
      <c r="N132" s="86"/>
      <c r="O132" s="86"/>
    </row>
    <row collapsed="false" customFormat="false" customHeight="true" hidden="true" ht="31.5" outlineLevel="0" r="133">
      <c r="A133" s="32" t="s">
        <v>40</v>
      </c>
      <c r="B133" s="28" t="s">
        <v>83</v>
      </c>
      <c r="C133" s="36" t="n">
        <v>41640</v>
      </c>
      <c r="D133" s="36" t="n">
        <v>42004</v>
      </c>
      <c r="E133" s="32" t="s">
        <v>64</v>
      </c>
      <c r="F133" s="102" t="n">
        <f aca="false">J133+K133+L133+M133</f>
        <v>832.375</v>
      </c>
      <c r="G133" s="102"/>
      <c r="H133" s="102"/>
      <c r="I133" s="102"/>
      <c r="J133" s="143" t="n">
        <v>0</v>
      </c>
      <c r="K133" s="143" t="n">
        <v>0</v>
      </c>
      <c r="L133" s="143" t="n">
        <v>0</v>
      </c>
      <c r="M133" s="107" t="n">
        <v>832.375</v>
      </c>
      <c r="N133" s="107"/>
      <c r="O133" s="107"/>
    </row>
    <row collapsed="false" customFormat="false" customHeight="false" hidden="true" ht="189" outlineLevel="0" r="134">
      <c r="A134" s="32" t="s">
        <v>84</v>
      </c>
      <c r="B134" s="28"/>
      <c r="C134" s="36"/>
      <c r="D134" s="36"/>
      <c r="E134" s="33" t="s">
        <v>65</v>
      </c>
      <c r="F134" s="102"/>
      <c r="G134" s="102"/>
      <c r="H134" s="102"/>
      <c r="I134" s="102"/>
      <c r="J134" s="143"/>
      <c r="K134" s="143"/>
      <c r="L134" s="143"/>
      <c r="M134" s="107"/>
      <c r="N134" s="107"/>
      <c r="O134" s="107"/>
    </row>
    <row collapsed="false" customFormat="false" customHeight="false" hidden="true" ht="15.75" outlineLevel="0" r="135">
      <c r="A135" s="125"/>
      <c r="B135" s="28"/>
      <c r="C135" s="36" t="n">
        <v>41640</v>
      </c>
      <c r="D135" s="36" t="n">
        <v>42004</v>
      </c>
      <c r="E135" s="32" t="s">
        <v>69</v>
      </c>
      <c r="F135" s="102" t="n">
        <f aca="false">J135+K135+L135+M135</f>
        <v>1057.2</v>
      </c>
      <c r="G135" s="102"/>
      <c r="H135" s="102"/>
      <c r="I135" s="102"/>
      <c r="J135" s="143" t="n">
        <v>0</v>
      </c>
      <c r="K135" s="143" t="n">
        <v>0</v>
      </c>
      <c r="L135" s="143" t="n">
        <v>0</v>
      </c>
      <c r="M135" s="107" t="n">
        <v>1057.2</v>
      </c>
      <c r="N135" s="107"/>
      <c r="O135" s="107"/>
    </row>
    <row collapsed="false" customFormat="false" customHeight="false" hidden="true" ht="31.5" outlineLevel="0" r="136">
      <c r="A136" s="125"/>
      <c r="B136" s="28"/>
      <c r="C136" s="36"/>
      <c r="D136" s="36"/>
      <c r="E136" s="33" t="s">
        <v>65</v>
      </c>
      <c r="F136" s="102"/>
      <c r="G136" s="102"/>
      <c r="H136" s="102"/>
      <c r="I136" s="102"/>
      <c r="J136" s="143"/>
      <c r="K136" s="143"/>
      <c r="L136" s="143"/>
      <c r="M136" s="107"/>
      <c r="N136" s="107"/>
      <c r="O136" s="107"/>
    </row>
    <row collapsed="false" customFormat="false" customHeight="false" hidden="true" ht="15.75" outlineLevel="0" r="137">
      <c r="A137" s="125"/>
      <c r="B137" s="28"/>
      <c r="C137" s="36" t="n">
        <v>41640</v>
      </c>
      <c r="D137" s="36" t="n">
        <v>42004</v>
      </c>
      <c r="E137" s="32" t="s">
        <v>70</v>
      </c>
      <c r="F137" s="102" t="n">
        <f aca="false">J137+K137+L137+M137</f>
        <v>1013.1</v>
      </c>
      <c r="G137" s="102"/>
      <c r="H137" s="102"/>
      <c r="I137" s="102"/>
      <c r="J137" s="143" t="n">
        <v>0</v>
      </c>
      <c r="K137" s="143" t="n">
        <v>0</v>
      </c>
      <c r="L137" s="143" t="n">
        <v>0</v>
      </c>
      <c r="M137" s="107" t="n">
        <v>1013.1</v>
      </c>
      <c r="N137" s="107"/>
      <c r="O137" s="107"/>
    </row>
    <row collapsed="false" customFormat="false" customHeight="false" hidden="true" ht="31.5" outlineLevel="0" r="138">
      <c r="A138" s="126"/>
      <c r="B138" s="28"/>
      <c r="C138" s="36"/>
      <c r="D138" s="36"/>
      <c r="E138" s="33" t="s">
        <v>65</v>
      </c>
      <c r="F138" s="102"/>
      <c r="G138" s="102"/>
      <c r="H138" s="102"/>
      <c r="I138" s="102"/>
      <c r="J138" s="143"/>
      <c r="K138" s="143"/>
      <c r="L138" s="143"/>
      <c r="M138" s="107"/>
      <c r="N138" s="107"/>
      <c r="O138" s="107"/>
    </row>
    <row collapsed="false" customFormat="false" customHeight="true" hidden="true" ht="18" outlineLevel="0" r="139">
      <c r="A139" s="33" t="s">
        <v>71</v>
      </c>
      <c r="B139" s="33"/>
      <c r="C139" s="103" t="n">
        <v>41640</v>
      </c>
      <c r="D139" s="103" t="n">
        <v>42735</v>
      </c>
      <c r="E139" s="33"/>
      <c r="F139" s="86" t="n">
        <f aca="false">SUM(F133:F138)</f>
        <v>2902.675</v>
      </c>
      <c r="G139" s="86"/>
      <c r="H139" s="86"/>
      <c r="I139" s="86"/>
      <c r="J139" s="88"/>
      <c r="K139" s="88"/>
      <c r="L139" s="88"/>
      <c r="M139" s="86" t="n">
        <f aca="false">SUM(M133:M138)</f>
        <v>2902.675</v>
      </c>
      <c r="N139" s="86"/>
      <c r="O139" s="86"/>
    </row>
    <row collapsed="false" customFormat="false" customHeight="false" hidden="true" ht="15.75" outlineLevel="0" r="140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</row>
    <row collapsed="false" customFormat="false" customHeight="false" hidden="true" ht="15.75" outlineLevel="0" r="141">
      <c r="A141" s="4"/>
    </row>
    <row collapsed="false" customFormat="false" customHeight="false" hidden="true" ht="15.75" outlineLevel="0" r="142">
      <c r="A142" s="26" t="s">
        <v>85</v>
      </c>
      <c r="B142" s="26"/>
      <c r="C142" s="26"/>
      <c r="D142" s="26"/>
      <c r="E142" s="26"/>
      <c r="F142" s="26"/>
      <c r="G142" s="26"/>
    </row>
    <row collapsed="false" customFormat="false" customHeight="false" hidden="true" ht="15.75" outlineLevel="0" r="143">
      <c r="A143" s="26" t="s">
        <v>86</v>
      </c>
      <c r="B143" s="26"/>
      <c r="C143" s="26"/>
      <c r="D143" s="26"/>
      <c r="E143" s="26"/>
      <c r="F143" s="26"/>
      <c r="G143" s="26"/>
    </row>
    <row collapsed="false" customFormat="false" customHeight="false" hidden="true" ht="15.75" outlineLevel="0" r="144">
      <c r="A144" s="26" t="s">
        <v>87</v>
      </c>
      <c r="B144" s="26"/>
      <c r="C144" s="26"/>
      <c r="D144" s="26"/>
      <c r="E144" s="26"/>
      <c r="F144" s="26"/>
      <c r="G144" s="26"/>
      <c r="H144" s="26"/>
      <c r="I144" s="26"/>
    </row>
    <row collapsed="false" customFormat="false" customHeight="false" hidden="true" ht="15" outlineLevel="0" r="145">
      <c r="A145" s="145" t="s">
        <v>88</v>
      </c>
    </row>
    <row collapsed="false" customFormat="false" customHeight="false" hidden="true" ht="15" outlineLevel="0" r="146">
      <c r="A146" s="145" t="s">
        <v>89</v>
      </c>
    </row>
    <row collapsed="false" customFormat="false" customHeight="true" hidden="true" ht="15" outlineLevel="0" r="147">
      <c r="A147" s="146" t="s">
        <v>3</v>
      </c>
      <c r="B147" s="146" t="s">
        <v>90</v>
      </c>
      <c r="C147" s="147" t="s">
        <v>91</v>
      </c>
      <c r="D147" s="147"/>
      <c r="E147" s="147"/>
      <c r="F147" s="147"/>
      <c r="G147" s="147"/>
      <c r="H147" s="147"/>
      <c r="I147" s="147" t="s">
        <v>92</v>
      </c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</row>
    <row collapsed="false" customFormat="false" customHeight="true" hidden="true" ht="15" outlineLevel="0" r="148">
      <c r="A148" s="148" t="s">
        <v>9</v>
      </c>
      <c r="B148" s="148" t="s">
        <v>93</v>
      </c>
      <c r="C148" s="149" t="s">
        <v>94</v>
      </c>
      <c r="D148" s="149"/>
      <c r="E148" s="149"/>
      <c r="F148" s="149"/>
      <c r="G148" s="149"/>
      <c r="H148" s="149"/>
      <c r="I148" s="149" t="s">
        <v>95</v>
      </c>
      <c r="J148" s="149"/>
      <c r="K148" s="149"/>
      <c r="L148" s="149"/>
      <c r="M148" s="149"/>
      <c r="N148" s="149"/>
      <c r="O148" s="149"/>
      <c r="P148" s="149" t="s">
        <v>96</v>
      </c>
      <c r="Q148" s="149"/>
      <c r="R148" s="149"/>
      <c r="S148" s="149"/>
      <c r="T148" s="149"/>
      <c r="U148" s="149"/>
      <c r="V148" s="149"/>
    </row>
    <row collapsed="false" customFormat="false" customHeight="true" hidden="true" ht="15.75" outlineLevel="0" r="149">
      <c r="A149" s="125"/>
      <c r="B149" s="148" t="s">
        <v>97</v>
      </c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1" t="s">
        <v>98</v>
      </c>
      <c r="Q149" s="151"/>
      <c r="R149" s="151"/>
      <c r="S149" s="151"/>
      <c r="T149" s="151"/>
      <c r="U149" s="151"/>
      <c r="V149" s="151"/>
    </row>
    <row collapsed="false" customFormat="false" customHeight="true" hidden="true" ht="15" outlineLevel="0" r="150">
      <c r="A150" s="125"/>
      <c r="B150" s="125"/>
      <c r="C150" s="152" t="s">
        <v>99</v>
      </c>
      <c r="D150" s="152"/>
      <c r="E150" s="152"/>
      <c r="F150" s="152"/>
      <c r="G150" s="152"/>
      <c r="H150" s="152"/>
      <c r="I150" s="152" t="s">
        <v>99</v>
      </c>
      <c r="J150" s="152"/>
      <c r="K150" s="152"/>
      <c r="L150" s="152"/>
      <c r="M150" s="152"/>
      <c r="N150" s="152"/>
      <c r="O150" s="152"/>
      <c r="P150" s="147"/>
      <c r="Q150" s="147"/>
      <c r="R150" s="147"/>
      <c r="S150" s="147"/>
      <c r="T150" s="147"/>
      <c r="U150" s="147"/>
      <c r="V150" s="147"/>
    </row>
    <row collapsed="false" customFormat="false" customHeight="true" hidden="true" ht="15.75" outlineLevel="0" r="151">
      <c r="A151" s="125"/>
      <c r="B151" s="125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1" t="s">
        <v>99</v>
      </c>
      <c r="Q151" s="151"/>
      <c r="R151" s="151"/>
      <c r="S151" s="151"/>
      <c r="T151" s="151"/>
      <c r="U151" s="151"/>
      <c r="V151" s="151"/>
    </row>
    <row collapsed="false" customFormat="false" customHeight="true" hidden="true" ht="15" outlineLevel="0" r="152">
      <c r="A152" s="125"/>
      <c r="B152" s="125"/>
      <c r="C152" s="152" t="s">
        <v>100</v>
      </c>
      <c r="D152" s="152" t="s">
        <v>101</v>
      </c>
      <c r="E152" s="152"/>
      <c r="F152" s="152" t="s">
        <v>102</v>
      </c>
      <c r="G152" s="152" t="s">
        <v>103</v>
      </c>
      <c r="H152" s="152" t="s">
        <v>104</v>
      </c>
      <c r="I152" s="152" t="s">
        <v>100</v>
      </c>
      <c r="J152" s="152"/>
      <c r="K152" s="152" t="s">
        <v>101</v>
      </c>
      <c r="L152" s="152" t="s">
        <v>102</v>
      </c>
      <c r="M152" s="152" t="s">
        <v>103</v>
      </c>
      <c r="N152" s="152" t="s">
        <v>104</v>
      </c>
      <c r="O152" s="152"/>
      <c r="P152" s="148"/>
      <c r="Q152" s="152" t="s">
        <v>101</v>
      </c>
      <c r="R152" s="152"/>
      <c r="S152" s="152" t="s">
        <v>102</v>
      </c>
      <c r="T152" s="152" t="s">
        <v>103</v>
      </c>
      <c r="U152" s="152" t="s">
        <v>104</v>
      </c>
      <c r="V152" s="152"/>
    </row>
    <row collapsed="false" customFormat="false" customHeight="false" hidden="true" ht="63.75" outlineLevel="0" r="153">
      <c r="A153" s="125"/>
      <c r="B153" s="125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3" t="s">
        <v>105</v>
      </c>
      <c r="Q153" s="152"/>
      <c r="R153" s="152"/>
      <c r="S153" s="152"/>
      <c r="T153" s="152"/>
      <c r="U153" s="152"/>
      <c r="V153" s="152"/>
    </row>
    <row collapsed="false" customFormat="false" customHeight="false" hidden="true" ht="30" outlineLevel="0" r="154">
      <c r="A154" s="154" t="n">
        <v>1</v>
      </c>
      <c r="B154" s="155" t="s">
        <v>106</v>
      </c>
      <c r="C154" s="156" t="n">
        <f aca="false">J37</f>
        <v>0</v>
      </c>
      <c r="D154" s="157" t="n">
        <f aca="false">K37</f>
        <v>0</v>
      </c>
      <c r="E154" s="157"/>
      <c r="F154" s="156" t="n">
        <f aca="false">L37</f>
        <v>0</v>
      </c>
      <c r="G154" s="158" t="n">
        <f aca="false">O37</f>
        <v>1087.575</v>
      </c>
      <c r="H154" s="159" t="n">
        <v>0</v>
      </c>
      <c r="I154" s="157" t="n">
        <f aca="false">J42</f>
        <v>0</v>
      </c>
      <c r="J154" s="157"/>
      <c r="K154" s="160" t="n">
        <f aca="false">K42</f>
        <v>0</v>
      </c>
      <c r="L154" s="161" t="n">
        <f aca="false">L42</f>
        <v>0</v>
      </c>
      <c r="M154" s="160" t="n">
        <f aca="false">O42</f>
        <v>2514.19</v>
      </c>
      <c r="N154" s="162" t="n">
        <v>0</v>
      </c>
      <c r="O154" s="162"/>
      <c r="P154" s="161" t="n">
        <f aca="false">J47</f>
        <v>0</v>
      </c>
      <c r="Q154" s="163" t="n">
        <f aca="false">K47</f>
        <v>0</v>
      </c>
      <c r="R154" s="163"/>
      <c r="S154" s="156" t="n">
        <f aca="false">L47</f>
        <v>0</v>
      </c>
      <c r="T154" s="160" t="n">
        <f aca="false">O47</f>
        <v>1509.3</v>
      </c>
      <c r="U154" s="162" t="n">
        <v>0</v>
      </c>
      <c r="V154" s="162"/>
    </row>
    <row collapsed="false" customFormat="false" customHeight="true" hidden="true" ht="41.45" outlineLevel="0" r="155">
      <c r="A155" s="7" t="n">
        <v>2</v>
      </c>
      <c r="B155" s="9" t="s">
        <v>107</v>
      </c>
      <c r="C155" s="161" t="n">
        <f aca="false">J34</f>
        <v>0</v>
      </c>
      <c r="D155" s="164" t="n">
        <f aca="false">K34</f>
        <v>14079.15</v>
      </c>
      <c r="E155" s="164"/>
      <c r="F155" s="161" t="n">
        <f aca="false">L34</f>
        <v>0</v>
      </c>
      <c r="G155" s="158" t="n">
        <f aca="false">O34</f>
        <v>1408</v>
      </c>
      <c r="H155" s="159" t="n">
        <v>0</v>
      </c>
      <c r="I155" s="157" t="n">
        <f aca="false">J39</f>
        <v>0</v>
      </c>
      <c r="J155" s="157"/>
      <c r="K155" s="160" t="n">
        <f aca="false">K39</f>
        <v>0</v>
      </c>
      <c r="L155" s="160" t="n">
        <f aca="false">L39</f>
        <v>0</v>
      </c>
      <c r="M155" s="160" t="n">
        <f aca="false">O39</f>
        <v>19069.2</v>
      </c>
      <c r="N155" s="162" t="n">
        <v>0</v>
      </c>
      <c r="O155" s="162"/>
      <c r="P155" s="161" t="n">
        <f aca="false">J44</f>
        <v>0</v>
      </c>
      <c r="Q155" s="165" t="n">
        <f aca="false">K44</f>
        <v>0</v>
      </c>
      <c r="R155" s="165"/>
      <c r="S155" s="161" t="n">
        <f aca="false">L44</f>
        <v>0</v>
      </c>
      <c r="T155" s="160" t="n">
        <f aca="false">O44</f>
        <v>18714</v>
      </c>
      <c r="U155" s="162" t="n">
        <v>0</v>
      </c>
      <c r="V155" s="162"/>
    </row>
    <row collapsed="false" customFormat="false" customHeight="false" hidden="true" ht="30" outlineLevel="0" r="156">
      <c r="A156" s="7" t="n">
        <v>3</v>
      </c>
      <c r="B156" s="9" t="s">
        <v>108</v>
      </c>
      <c r="C156" s="161" t="n">
        <f aca="false">J35</f>
        <v>0</v>
      </c>
      <c r="D156" s="157" t="n">
        <f aca="false">K35</f>
        <v>0</v>
      </c>
      <c r="E156" s="157"/>
      <c r="F156" s="161" t="n">
        <f aca="false">L35</f>
        <v>0</v>
      </c>
      <c r="G156" s="158" t="n">
        <f aca="false">O35</f>
        <v>0</v>
      </c>
      <c r="H156" s="159" t="n">
        <v>0</v>
      </c>
      <c r="I156" s="157" t="n">
        <f aca="false">J40</f>
        <v>0</v>
      </c>
      <c r="J156" s="157"/>
      <c r="K156" s="160" t="n">
        <f aca="false">K40</f>
        <v>1156.4</v>
      </c>
      <c r="L156" s="160" t="n">
        <f aca="false">L40</f>
        <v>0</v>
      </c>
      <c r="M156" s="160" t="n">
        <f aca="false">O40</f>
        <v>17814.84</v>
      </c>
      <c r="N156" s="162" t="n">
        <v>0</v>
      </c>
      <c r="O156" s="162"/>
      <c r="P156" s="161" t="n">
        <f aca="false">J45</f>
        <v>0</v>
      </c>
      <c r="Q156" s="165" t="n">
        <f aca="false">K45</f>
        <v>0</v>
      </c>
      <c r="R156" s="165"/>
      <c r="S156" s="161" t="n">
        <f aca="false">L45</f>
        <v>0</v>
      </c>
      <c r="T156" s="160" t="n">
        <f aca="false">O45</f>
        <v>18466</v>
      </c>
      <c r="U156" s="162" t="n">
        <v>0</v>
      </c>
      <c r="V156" s="162"/>
    </row>
    <row collapsed="false" customFormat="false" customHeight="true" hidden="true" ht="55.15" outlineLevel="0" r="157">
      <c r="A157" s="7" t="n">
        <v>4</v>
      </c>
      <c r="B157" s="9" t="s">
        <v>109</v>
      </c>
      <c r="C157" s="161" t="n">
        <f aca="false">J36</f>
        <v>0</v>
      </c>
      <c r="D157" s="157" t="n">
        <f aca="false">K36</f>
        <v>3113.89</v>
      </c>
      <c r="E157" s="157"/>
      <c r="F157" s="160" t="n">
        <f aca="false">L41</f>
        <v>0</v>
      </c>
      <c r="G157" s="158" t="n">
        <f aca="false">O36</f>
        <v>533.889</v>
      </c>
      <c r="H157" s="159" t="n">
        <v>0</v>
      </c>
      <c r="I157" s="157" t="n">
        <f aca="false">J41</f>
        <v>0</v>
      </c>
      <c r="J157" s="157"/>
      <c r="K157" s="160" t="n">
        <f aca="false">K41</f>
        <v>3623.99</v>
      </c>
      <c r="L157" s="160" t="n">
        <f aca="false">L41</f>
        <v>0</v>
      </c>
      <c r="M157" s="160" t="n">
        <f aca="false">O41</f>
        <v>16855.3</v>
      </c>
      <c r="N157" s="162" t="n">
        <v>0</v>
      </c>
      <c r="O157" s="162"/>
      <c r="P157" s="161" t="n">
        <f aca="false">J46</f>
        <v>0</v>
      </c>
      <c r="Q157" s="165" t="n">
        <f aca="false">K46</f>
        <v>0</v>
      </c>
      <c r="R157" s="165"/>
      <c r="S157" s="161" t="n">
        <f aca="false">L46</f>
        <v>0</v>
      </c>
      <c r="T157" s="160" t="n">
        <f aca="false">O46</f>
        <v>18718.1</v>
      </c>
      <c r="U157" s="162" t="n">
        <v>0</v>
      </c>
      <c r="V157" s="162"/>
    </row>
    <row collapsed="false" customFormat="false" customHeight="true" hidden="true" ht="15.6" outlineLevel="0" r="158">
      <c r="A158" s="33"/>
      <c r="B158" s="33" t="s">
        <v>71</v>
      </c>
      <c r="C158" s="166" t="n">
        <f aca="false">C157+C156+C155+C154</f>
        <v>0</v>
      </c>
      <c r="D158" s="167" t="n">
        <f aca="false">D157+D156+D155+D154</f>
        <v>17193.04</v>
      </c>
      <c r="E158" s="167"/>
      <c r="F158" s="166" t="n">
        <f aca="false">F157+F156+F155+F154</f>
        <v>0</v>
      </c>
      <c r="G158" s="168" t="n">
        <f aca="false">G157+G156+G155+G154</f>
        <v>3029.464</v>
      </c>
      <c r="H158" s="169" t="n">
        <f aca="false">H157+H156+H155+H154</f>
        <v>0</v>
      </c>
      <c r="I158" s="170" t="n">
        <f aca="false">I157+I156+I155+I154</f>
        <v>0</v>
      </c>
      <c r="J158" s="170"/>
      <c r="K158" s="168" t="n">
        <f aca="false">K157+K156+K155+K154</f>
        <v>4780.39</v>
      </c>
      <c r="L158" s="168" t="n">
        <f aca="false">L157+L156+L155+L154</f>
        <v>0</v>
      </c>
      <c r="M158" s="168" t="n">
        <f aca="false">M157+M156+M155+M154</f>
        <v>56253.53</v>
      </c>
      <c r="N158" s="171" t="n">
        <f aca="false">N157+N156+N155+N154</f>
        <v>0</v>
      </c>
      <c r="O158" s="171"/>
      <c r="P158" s="169" t="n">
        <f aca="false">P157+P156+P155+P154</f>
        <v>0</v>
      </c>
      <c r="Q158" s="172" t="n">
        <f aca="false">Q157+Q156+Q155+Q154</f>
        <v>0</v>
      </c>
      <c r="R158" s="172"/>
      <c r="S158" s="173" t="n">
        <f aca="false">S157+S156+S155+S154</f>
        <v>0</v>
      </c>
      <c r="T158" s="168" t="n">
        <f aca="false">T157+T156+T155+T154</f>
        <v>57407.4</v>
      </c>
      <c r="U158" s="171" t="n">
        <f aca="false">U157+U156+U155+U154</f>
        <v>0</v>
      </c>
      <c r="V158" s="171"/>
    </row>
    <row collapsed="false" customFormat="false" customHeight="true" hidden="true" ht="15.6" outlineLevel="0" r="159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44"/>
    </row>
    <row collapsed="false" customFormat="false" customHeight="true" hidden="true" ht="16.5" outlineLevel="0" r="160">
      <c r="A160" s="175" t="s">
        <v>110</v>
      </c>
      <c r="B160" s="175"/>
      <c r="C160" s="175"/>
      <c r="D160" s="144"/>
      <c r="E160" s="176"/>
      <c r="F160" s="176"/>
      <c r="G160" s="176"/>
      <c r="H160" s="175"/>
      <c r="I160" s="175"/>
      <c r="J160" s="176"/>
      <c r="K160" s="176"/>
      <c r="L160" s="176"/>
      <c r="M160" s="175"/>
      <c r="N160" s="175"/>
      <c r="O160" s="176"/>
      <c r="P160" s="176"/>
      <c r="Q160" s="176"/>
      <c r="R160" s="176"/>
      <c r="S160" s="176"/>
      <c r="T160" s="176"/>
      <c r="U160" s="176"/>
      <c r="V160" s="144"/>
    </row>
    <row collapsed="false" customFormat="false" customHeight="true" hidden="true" ht="15.75" outlineLevel="0" r="161">
      <c r="A161" s="175"/>
      <c r="B161" s="175"/>
      <c r="C161" s="175"/>
      <c r="D161" s="144"/>
      <c r="E161" s="177" t="s">
        <v>111</v>
      </c>
      <c r="F161" s="177"/>
      <c r="G161" s="177"/>
      <c r="H161" s="175"/>
      <c r="I161" s="175"/>
      <c r="J161" s="177" t="s">
        <v>112</v>
      </c>
      <c r="K161" s="177"/>
      <c r="L161" s="177"/>
      <c r="M161" s="175"/>
      <c r="N161" s="175"/>
      <c r="O161" s="177"/>
      <c r="P161" s="177"/>
      <c r="Q161" s="177"/>
      <c r="R161" s="177" t="s">
        <v>113</v>
      </c>
      <c r="S161" s="177"/>
      <c r="T161" s="177"/>
      <c r="U161" s="177"/>
      <c r="V161" s="144"/>
    </row>
    <row collapsed="false" customFormat="false" customHeight="false" hidden="true" ht="15.75" outlineLevel="0" r="162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</row>
    <row collapsed="false" customFormat="false" customHeight="false" hidden="true" ht="15.75" outlineLevel="0" r="163">
      <c r="A163" s="178"/>
    </row>
    <row collapsed="false" customFormat="false" customHeight="false" hidden="true" ht="15.75" outlineLevel="0" r="164">
      <c r="A164" s="26" t="s">
        <v>114</v>
      </c>
      <c r="B164" s="26"/>
      <c r="C164" s="26"/>
      <c r="D164" s="26"/>
      <c r="E164" s="26"/>
      <c r="F164" s="26"/>
      <c r="G164" s="26"/>
    </row>
    <row collapsed="false" customFormat="false" customHeight="false" hidden="true" ht="15.75" outlineLevel="0" r="165">
      <c r="A165" s="178"/>
    </row>
    <row collapsed="false" customFormat="false" customHeight="false" hidden="true" ht="15.75" outlineLevel="0" r="166">
      <c r="A166" s="25"/>
    </row>
    <row collapsed="false" customFormat="false" customHeight="false" hidden="true" ht="15.75" outlineLevel="0" r="167">
      <c r="A167" s="26" t="s">
        <v>1</v>
      </c>
      <c r="B167" s="26"/>
      <c r="C167" s="26"/>
      <c r="D167" s="26"/>
      <c r="E167" s="26"/>
      <c r="F167" s="26"/>
      <c r="G167" s="26"/>
    </row>
    <row collapsed="false" customFormat="false" customHeight="false" hidden="true" ht="15.75" outlineLevel="0" r="168">
      <c r="A168" s="26" t="s">
        <v>115</v>
      </c>
      <c r="B168" s="26"/>
      <c r="C168" s="26"/>
      <c r="D168" s="26"/>
      <c r="E168" s="26"/>
      <c r="F168" s="26"/>
      <c r="G168" s="26"/>
    </row>
    <row collapsed="false" customFormat="false" customHeight="false" hidden="true" ht="15.75" outlineLevel="0" r="169">
      <c r="A169" s="25"/>
    </row>
    <row collapsed="false" customFormat="false" customHeight="true" hidden="true" ht="31.5" outlineLevel="0" r="170">
      <c r="A170" s="179" t="s">
        <v>116</v>
      </c>
      <c r="B170" s="179"/>
      <c r="C170" s="179"/>
      <c r="D170" s="179"/>
      <c r="E170" s="179"/>
      <c r="F170" s="179"/>
      <c r="G170" s="179"/>
      <c r="H170" s="179"/>
      <c r="I170" s="144"/>
      <c r="J170" s="144"/>
    </row>
    <row collapsed="false" customFormat="false" customHeight="true" hidden="true" ht="15.6" outlineLevel="0" r="171">
      <c r="A171" s="177"/>
      <c r="B171" s="177"/>
      <c r="C171" s="177"/>
      <c r="D171" s="177"/>
      <c r="E171" s="177"/>
      <c r="F171" s="177"/>
      <c r="G171" s="177"/>
      <c r="H171" s="177"/>
      <c r="I171" s="144"/>
      <c r="J171" s="144"/>
    </row>
    <row collapsed="false" customFormat="false" customHeight="true" hidden="true" ht="16.5" outlineLevel="0" r="172">
      <c r="A172" s="180" t="s">
        <v>117</v>
      </c>
      <c r="B172" s="180"/>
      <c r="C172" s="180"/>
      <c r="D172" s="180"/>
      <c r="E172" s="180"/>
      <c r="F172" s="180"/>
      <c r="G172" s="180"/>
      <c r="H172" s="180"/>
      <c r="I172" s="144"/>
      <c r="J172" s="144"/>
    </row>
    <row collapsed="false" customFormat="false" customHeight="true" hidden="true" ht="119.25" outlineLevel="0" r="173">
      <c r="A173" s="6" t="s">
        <v>118</v>
      </c>
      <c r="B173" s="6" t="s">
        <v>119</v>
      </c>
      <c r="C173" s="6" t="s">
        <v>120</v>
      </c>
      <c r="D173" s="6" t="s">
        <v>121</v>
      </c>
      <c r="E173" s="6" t="s">
        <v>122</v>
      </c>
      <c r="F173" s="6"/>
      <c r="G173" s="6" t="s">
        <v>123</v>
      </c>
      <c r="H173" s="6"/>
      <c r="I173" s="6"/>
      <c r="J173" s="6"/>
    </row>
    <row collapsed="false" customFormat="false" customHeight="true" hidden="true" ht="45.75" outlineLevel="0" r="174">
      <c r="A174" s="6"/>
      <c r="B174" s="6"/>
      <c r="C174" s="6"/>
      <c r="D174" s="6"/>
      <c r="E174" s="7" t="s">
        <v>124</v>
      </c>
      <c r="F174" s="154" t="s">
        <v>125</v>
      </c>
      <c r="G174" s="7" t="s">
        <v>124</v>
      </c>
      <c r="H174" s="6" t="s">
        <v>126</v>
      </c>
      <c r="I174" s="6"/>
      <c r="J174" s="6"/>
    </row>
    <row collapsed="false" customFormat="false" customHeight="false" hidden="true" ht="15" outlineLevel="0" r="175">
      <c r="A175" s="181" t="n">
        <v>1</v>
      </c>
      <c r="B175" s="181" t="n">
        <v>2</v>
      </c>
      <c r="C175" s="181" t="n">
        <v>3</v>
      </c>
      <c r="D175" s="181" t="n">
        <v>4</v>
      </c>
      <c r="E175" s="182" t="n">
        <v>5</v>
      </c>
      <c r="F175" s="182" t="n">
        <v>6</v>
      </c>
      <c r="G175" s="182" t="n">
        <v>7</v>
      </c>
      <c r="H175" s="12" t="n">
        <v>8</v>
      </c>
      <c r="I175" s="12"/>
      <c r="J175" s="12"/>
    </row>
    <row collapsed="false" customFormat="false" customHeight="false" hidden="true" ht="165" outlineLevel="0" r="176">
      <c r="A176" s="9" t="s">
        <v>127</v>
      </c>
      <c r="B176" s="9" t="n">
        <v>2014</v>
      </c>
      <c r="C176" s="183" t="s">
        <v>128</v>
      </c>
      <c r="D176" s="9" t="s">
        <v>129</v>
      </c>
      <c r="E176" s="9" t="n">
        <v>28158.3</v>
      </c>
      <c r="F176" s="9" t="n">
        <v>28158.3</v>
      </c>
      <c r="G176" s="9" t="n">
        <v>28158.3</v>
      </c>
      <c r="H176" s="14" t="n">
        <v>28158.3</v>
      </c>
      <c r="I176" s="14"/>
      <c r="J176" s="14"/>
    </row>
    <row collapsed="false" customFormat="false" customHeight="true" hidden="true" ht="224.25" outlineLevel="0" r="177">
      <c r="A177" s="14" t="s">
        <v>130</v>
      </c>
      <c r="B177" s="9" t="n">
        <v>2014</v>
      </c>
      <c r="C177" s="184" t="s">
        <v>131</v>
      </c>
      <c r="D177" s="14" t="s">
        <v>129</v>
      </c>
      <c r="E177" s="9" t="n">
        <v>6227.78</v>
      </c>
      <c r="F177" s="9" t="n">
        <v>6227.78</v>
      </c>
      <c r="G177" s="9" t="n">
        <v>6227.78</v>
      </c>
      <c r="H177" s="14" t="n">
        <v>6227.78</v>
      </c>
      <c r="I177" s="14"/>
      <c r="J177" s="14"/>
    </row>
    <row collapsed="false" customFormat="false" customHeight="false" hidden="true" ht="15" outlineLevel="0" r="178">
      <c r="A178" s="14"/>
      <c r="B178" s="9" t="n">
        <v>2015</v>
      </c>
      <c r="C178" s="184"/>
      <c r="D178" s="14"/>
      <c r="E178" s="9" t="n">
        <v>775.54</v>
      </c>
      <c r="F178" s="9" t="n">
        <v>775.54</v>
      </c>
      <c r="G178" s="9" t="n">
        <v>775.54</v>
      </c>
      <c r="H178" s="14" t="n">
        <v>775.54</v>
      </c>
      <c r="I178" s="14"/>
      <c r="J178" s="14"/>
    </row>
    <row collapsed="false" customFormat="false" customHeight="false" hidden="true" ht="210" outlineLevel="0" r="179">
      <c r="A179" s="9" t="s">
        <v>132</v>
      </c>
      <c r="B179" s="9" t="n">
        <v>2015</v>
      </c>
      <c r="C179" s="9" t="s">
        <v>133</v>
      </c>
      <c r="D179" s="9" t="s">
        <v>129</v>
      </c>
      <c r="E179" s="9" t="n">
        <v>2312.8</v>
      </c>
      <c r="F179" s="9" t="n">
        <v>2312.8</v>
      </c>
      <c r="G179" s="9" t="n">
        <v>2312.8</v>
      </c>
      <c r="H179" s="14" t="n">
        <v>2312.8</v>
      </c>
      <c r="I179" s="14"/>
      <c r="J179" s="14"/>
    </row>
    <row collapsed="false" customFormat="false" customHeight="false" hidden="true" ht="15.75" outlineLevel="0" r="180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</row>
    <row collapsed="false" customFormat="false" customHeight="false" hidden="true" ht="15.75" outlineLevel="0" r="181">
      <c r="A181" s="1"/>
    </row>
    <row collapsed="false" customFormat="false" customHeight="false" hidden="true" ht="15.75" outlineLevel="0" r="182">
      <c r="A182" s="26" t="s">
        <v>134</v>
      </c>
      <c r="B182" s="26"/>
      <c r="C182" s="26"/>
      <c r="D182" s="26"/>
      <c r="E182" s="26"/>
      <c r="F182" s="26"/>
      <c r="G182" s="26"/>
    </row>
    <row collapsed="false" customFormat="false" customHeight="false" hidden="true" ht="15.75" outlineLevel="0" r="183">
      <c r="A183" s="178"/>
    </row>
    <row collapsed="false" customFormat="false" customHeight="false" hidden="true" ht="15.75" outlineLevel="0" r="184">
      <c r="A184" s="26" t="s">
        <v>135</v>
      </c>
      <c r="B184" s="26"/>
      <c r="C184" s="26"/>
      <c r="D184" s="26"/>
      <c r="E184" s="26"/>
      <c r="F184" s="26"/>
      <c r="G184" s="26"/>
    </row>
    <row collapsed="false" customFormat="false" customHeight="false" hidden="true" ht="15.75" outlineLevel="0" r="185">
      <c r="A185" s="26" t="s">
        <v>136</v>
      </c>
      <c r="B185" s="26"/>
      <c r="C185" s="26"/>
      <c r="D185" s="26"/>
      <c r="E185" s="26"/>
      <c r="F185" s="26"/>
      <c r="G185" s="26"/>
    </row>
    <row collapsed="false" customFormat="false" customHeight="false" hidden="true" ht="15.75" outlineLevel="0" r="186">
      <c r="A186" s="25"/>
    </row>
    <row collapsed="false" customFormat="false" customHeight="true" hidden="true" ht="31.5" outlineLevel="0" r="187">
      <c r="A187" s="179" t="s">
        <v>116</v>
      </c>
      <c r="B187" s="179"/>
      <c r="C187" s="179"/>
      <c r="D187" s="179"/>
      <c r="E187" s="179"/>
      <c r="F187" s="179"/>
      <c r="G187" s="179"/>
      <c r="H187" s="179"/>
      <c r="I187" s="144"/>
      <c r="J187" s="144"/>
    </row>
    <row collapsed="false" customFormat="false" customHeight="false" hidden="true" ht="15.75" outlineLevel="0" r="188">
      <c r="A188" s="177"/>
      <c r="B188" s="177"/>
      <c r="C188" s="177"/>
      <c r="D188" s="177"/>
      <c r="E188" s="177"/>
      <c r="F188" s="177"/>
      <c r="G188" s="177"/>
      <c r="H188" s="177"/>
      <c r="I188" s="144"/>
      <c r="J188" s="144"/>
    </row>
    <row collapsed="false" customFormat="false" customHeight="false" hidden="true" ht="15.75" outlineLevel="0" r="189">
      <c r="A189" s="176"/>
      <c r="B189" s="176"/>
      <c r="C189" s="176"/>
      <c r="D189" s="176"/>
      <c r="E189" s="176"/>
      <c r="F189" s="176"/>
      <c r="G189" s="176"/>
      <c r="H189" s="176"/>
      <c r="I189" s="144"/>
      <c r="J189" s="144"/>
    </row>
    <row collapsed="false" customFormat="false" customHeight="true" hidden="true" ht="88.5" outlineLevel="0" r="190">
      <c r="A190" s="6" t="s">
        <v>137</v>
      </c>
      <c r="B190" s="6" t="s">
        <v>138</v>
      </c>
      <c r="C190" s="185" t="s">
        <v>139</v>
      </c>
      <c r="D190" s="185"/>
      <c r="E190" s="185"/>
      <c r="F190" s="185"/>
      <c r="G190" s="185"/>
      <c r="H190" s="6" t="s">
        <v>140</v>
      </c>
      <c r="I190" s="6"/>
      <c r="J190" s="6"/>
    </row>
    <row collapsed="false" customFormat="false" customHeight="true" hidden="true" ht="30" outlineLevel="0" r="191">
      <c r="A191" s="6"/>
      <c r="B191" s="6"/>
      <c r="C191" s="186" t="s">
        <v>141</v>
      </c>
      <c r="D191" s="186"/>
      <c r="E191" s="186"/>
      <c r="F191" s="186"/>
      <c r="G191" s="186"/>
      <c r="H191" s="6"/>
      <c r="I191" s="6"/>
      <c r="J191" s="6"/>
    </row>
    <row collapsed="false" customFormat="false" customHeight="false" hidden="true" ht="30" outlineLevel="0" r="192">
      <c r="A192" s="6"/>
      <c r="B192" s="6"/>
      <c r="C192" s="7" t="s">
        <v>142</v>
      </c>
      <c r="D192" s="154" t="s">
        <v>143</v>
      </c>
      <c r="E192" s="154" t="s">
        <v>144</v>
      </c>
      <c r="F192" s="154" t="s">
        <v>145</v>
      </c>
      <c r="G192" s="154" t="s">
        <v>146</v>
      </c>
      <c r="H192" s="6"/>
      <c r="I192" s="6"/>
      <c r="J192" s="6"/>
    </row>
    <row collapsed="false" customFormat="false" customHeight="false" hidden="true" ht="15" outlineLevel="0" r="193">
      <c r="A193" s="154" t="n">
        <v>1</v>
      </c>
      <c r="B193" s="154" t="n">
        <v>2</v>
      </c>
      <c r="C193" s="7" t="n">
        <v>3</v>
      </c>
      <c r="D193" s="7"/>
      <c r="E193" s="7" t="n">
        <v>4</v>
      </c>
      <c r="F193" s="7" t="n">
        <v>5</v>
      </c>
      <c r="G193" s="7" t="n">
        <v>6</v>
      </c>
      <c r="H193" s="6" t="n">
        <v>7</v>
      </c>
      <c r="I193" s="6"/>
      <c r="J193" s="6"/>
    </row>
    <row collapsed="false" customFormat="false" customHeight="true" hidden="true" ht="45.75" outlineLevel="0" r="194">
      <c r="A194" s="9" t="s">
        <v>147</v>
      </c>
      <c r="B194" s="9" t="n">
        <v>2014</v>
      </c>
      <c r="C194" s="9" t="s">
        <v>148</v>
      </c>
      <c r="D194" s="187" t="n">
        <v>14079.15</v>
      </c>
      <c r="E194" s="9" t="s">
        <v>148</v>
      </c>
      <c r="F194" s="187" t="n">
        <v>1408</v>
      </c>
      <c r="G194" s="9" t="s">
        <v>148</v>
      </c>
      <c r="H194" s="14" t="s">
        <v>149</v>
      </c>
      <c r="I194" s="14"/>
      <c r="J194" s="14"/>
    </row>
    <row collapsed="false" customFormat="false" customHeight="true" hidden="true" ht="224.25" outlineLevel="0" r="195">
      <c r="A195" s="14" t="s">
        <v>130</v>
      </c>
      <c r="B195" s="9" t="n">
        <v>2014</v>
      </c>
      <c r="C195" s="9" t="s">
        <v>148</v>
      </c>
      <c r="D195" s="187" t="n">
        <v>3113.89</v>
      </c>
      <c r="E195" s="9" t="s">
        <v>148</v>
      </c>
      <c r="F195" s="187" t="n">
        <v>311.389</v>
      </c>
      <c r="G195" s="9" t="s">
        <v>148</v>
      </c>
      <c r="H195" s="14" t="s">
        <v>149</v>
      </c>
      <c r="I195" s="14"/>
      <c r="J195" s="14"/>
    </row>
    <row collapsed="false" customFormat="false" customHeight="false" hidden="true" ht="15" outlineLevel="0" r="196">
      <c r="A196" s="14"/>
      <c r="B196" s="9" t="n">
        <v>2015</v>
      </c>
      <c r="C196" s="9" t="s">
        <v>148</v>
      </c>
      <c r="D196" s="187" t="n">
        <v>3623.99</v>
      </c>
      <c r="E196" s="9" t="s">
        <v>148</v>
      </c>
      <c r="F196" s="187" t="n">
        <v>362.4</v>
      </c>
      <c r="G196" s="9" t="s">
        <v>148</v>
      </c>
      <c r="H196" s="14"/>
      <c r="I196" s="14"/>
      <c r="J196" s="14"/>
    </row>
    <row collapsed="false" customFormat="false" customHeight="true" hidden="true" ht="60.75" outlineLevel="0" r="197">
      <c r="A197" s="9" t="s">
        <v>132</v>
      </c>
      <c r="B197" s="9" t="n">
        <v>2015</v>
      </c>
      <c r="C197" s="9" t="s">
        <v>148</v>
      </c>
      <c r="D197" s="187" t="n">
        <v>1156.4</v>
      </c>
      <c r="E197" s="9" t="s">
        <v>148</v>
      </c>
      <c r="F197" s="187" t="n">
        <v>115.64</v>
      </c>
      <c r="G197" s="9" t="s">
        <v>148</v>
      </c>
      <c r="H197" s="14" t="s">
        <v>149</v>
      </c>
      <c r="I197" s="14"/>
      <c r="J197" s="14"/>
    </row>
    <row collapsed="false" customFormat="false" customHeight="false" hidden="true" ht="15.75" outlineLevel="0" r="198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</row>
    <row collapsed="false" customFormat="false" customHeight="false" hidden="true" ht="15.75" outlineLevel="0" r="199">
      <c r="A199" s="178"/>
    </row>
    <row collapsed="false" customFormat="false" customHeight="false" hidden="true" ht="15.75" outlineLevel="0" r="200">
      <c r="A200" s="1"/>
    </row>
    <row collapsed="false" customFormat="false" customHeight="false" hidden="true" ht="15.75" outlineLevel="0" r="201">
      <c r="A201" s="26" t="s">
        <v>150</v>
      </c>
      <c r="B201" s="26"/>
      <c r="C201" s="26"/>
      <c r="D201" s="26"/>
      <c r="E201" s="26"/>
      <c r="F201" s="26"/>
    </row>
    <row collapsed="false" customFormat="false" customHeight="false" hidden="true" ht="15.75" outlineLevel="0" r="202">
      <c r="A202" s="178"/>
    </row>
    <row collapsed="false" customFormat="false" customHeight="false" hidden="true" ht="15.75" outlineLevel="0" r="203">
      <c r="A203" s="26" t="s">
        <v>151</v>
      </c>
      <c r="B203" s="26"/>
      <c r="C203" s="26"/>
      <c r="D203" s="26"/>
      <c r="E203" s="26"/>
      <c r="F203" s="26"/>
    </row>
    <row collapsed="false" customFormat="false" customHeight="false" hidden="true" ht="15.75" outlineLevel="0" r="204">
      <c r="A204" s="26" t="s">
        <v>152</v>
      </c>
      <c r="B204" s="26"/>
      <c r="C204" s="26"/>
      <c r="D204" s="26"/>
      <c r="E204" s="26"/>
      <c r="F204" s="26"/>
    </row>
    <row collapsed="false" customFormat="false" customHeight="false" hidden="true" ht="15.75" outlineLevel="0" r="205">
      <c r="A205" s="26" t="s">
        <v>153</v>
      </c>
      <c r="B205" s="26"/>
      <c r="C205" s="26"/>
      <c r="D205" s="26"/>
      <c r="E205" s="26"/>
      <c r="F205" s="26"/>
    </row>
    <row collapsed="false" customFormat="false" customHeight="false" hidden="true" ht="15.75" outlineLevel="0" r="206">
      <c r="A206" s="4"/>
    </row>
    <row collapsed="false" customFormat="false" customHeight="true" hidden="true" ht="18" outlineLevel="0" r="207">
      <c r="A207" s="5" t="s">
        <v>154</v>
      </c>
      <c r="B207" s="6" t="s">
        <v>155</v>
      </c>
      <c r="C207" s="6" t="s">
        <v>156</v>
      </c>
      <c r="D207" s="6" t="s">
        <v>157</v>
      </c>
      <c r="E207" s="6"/>
      <c r="F207" s="6"/>
      <c r="G207" s="6"/>
    </row>
    <row collapsed="false" customFormat="false" customHeight="false" hidden="true" ht="30" outlineLevel="0" r="208">
      <c r="A208" s="188" t="s">
        <v>9</v>
      </c>
      <c r="B208" s="6"/>
      <c r="C208" s="6"/>
      <c r="D208" s="188" t="s">
        <v>158</v>
      </c>
      <c r="E208" s="188" t="s">
        <v>159</v>
      </c>
      <c r="F208" s="188" t="s">
        <v>77</v>
      </c>
      <c r="G208" s="189"/>
    </row>
    <row collapsed="false" customFormat="false" customHeight="false" hidden="true" ht="30" outlineLevel="0" r="209">
      <c r="A209" s="125"/>
      <c r="B209" s="6"/>
      <c r="C209" s="6"/>
      <c r="D209" s="188" t="s">
        <v>160</v>
      </c>
      <c r="E209" s="188" t="s">
        <v>94</v>
      </c>
      <c r="F209" s="188" t="s">
        <v>161</v>
      </c>
      <c r="G209" s="189" t="s">
        <v>162</v>
      </c>
    </row>
    <row collapsed="false" customFormat="false" customHeight="false" hidden="true" ht="15" outlineLevel="0" r="210">
      <c r="A210" s="126"/>
      <c r="B210" s="6"/>
      <c r="C210" s="6"/>
      <c r="D210" s="126"/>
      <c r="E210" s="126"/>
      <c r="F210" s="126"/>
      <c r="G210" s="186" t="s">
        <v>163</v>
      </c>
    </row>
    <row collapsed="false" customFormat="false" customHeight="true" hidden="true" ht="42.75" outlineLevel="0" r="211">
      <c r="A211" s="190" t="s">
        <v>62</v>
      </c>
      <c r="B211" s="190"/>
      <c r="C211" s="190"/>
      <c r="D211" s="190"/>
      <c r="E211" s="190"/>
      <c r="F211" s="190"/>
      <c r="G211" s="190"/>
    </row>
    <row collapsed="false" customFormat="false" customHeight="true" hidden="true" ht="30" outlineLevel="0" r="212">
      <c r="A212" s="191" t="s">
        <v>164</v>
      </c>
      <c r="B212" s="191"/>
      <c r="C212" s="191"/>
      <c r="D212" s="191"/>
      <c r="E212" s="191"/>
      <c r="F212" s="191"/>
      <c r="G212" s="191"/>
    </row>
    <row collapsed="false" customFormat="false" customHeight="true" hidden="true" ht="30" outlineLevel="0" r="213">
      <c r="A213" s="191" t="s">
        <v>165</v>
      </c>
      <c r="B213" s="191"/>
      <c r="C213" s="191"/>
      <c r="D213" s="191"/>
      <c r="E213" s="191"/>
      <c r="F213" s="191"/>
      <c r="G213" s="191"/>
    </row>
    <row collapsed="false" customFormat="false" customHeight="false" hidden="true" ht="30" outlineLevel="0" r="214">
      <c r="A214" s="7" t="n">
        <v>1</v>
      </c>
      <c r="B214" s="20" t="s">
        <v>166</v>
      </c>
      <c r="C214" s="20" t="s">
        <v>167</v>
      </c>
      <c r="D214" s="20" t="n">
        <v>73.5</v>
      </c>
      <c r="E214" s="20" t="n">
        <v>73.6</v>
      </c>
      <c r="F214" s="20" t="n">
        <v>73.7</v>
      </c>
      <c r="G214" s="19" t="n">
        <v>73.8</v>
      </c>
    </row>
    <row collapsed="false" customFormat="false" customHeight="false" hidden="true" ht="45" outlineLevel="0" r="215">
      <c r="A215" s="7" t="n">
        <v>2</v>
      </c>
      <c r="B215" s="20" t="s">
        <v>168</v>
      </c>
      <c r="C215" s="20" t="s">
        <v>169</v>
      </c>
      <c r="D215" s="20" t="n">
        <v>1.7</v>
      </c>
      <c r="E215" s="20" t="n">
        <v>1.7</v>
      </c>
      <c r="F215" s="20" t="n">
        <v>1.7</v>
      </c>
      <c r="G215" s="19" t="n">
        <v>1.7</v>
      </c>
    </row>
    <row collapsed="false" customFormat="false" customHeight="false" hidden="true" ht="60" outlineLevel="0" r="216">
      <c r="A216" s="7" t="n">
        <v>3</v>
      </c>
      <c r="B216" s="20" t="s">
        <v>170</v>
      </c>
      <c r="C216" s="20" t="s">
        <v>169</v>
      </c>
      <c r="D216" s="20" t="n">
        <v>10</v>
      </c>
      <c r="E216" s="20" t="n">
        <v>10</v>
      </c>
      <c r="F216" s="20" t="n">
        <v>10</v>
      </c>
      <c r="G216" s="19" t="n">
        <v>10</v>
      </c>
    </row>
    <row collapsed="false" customFormat="false" customHeight="false" hidden="true" ht="30" outlineLevel="0" r="217">
      <c r="A217" s="7" t="n">
        <v>4</v>
      </c>
      <c r="B217" s="20" t="s">
        <v>171</v>
      </c>
      <c r="C217" s="20" t="s">
        <v>167</v>
      </c>
      <c r="D217" s="20" t="n">
        <v>91</v>
      </c>
      <c r="E217" s="20" t="n">
        <v>91.1</v>
      </c>
      <c r="F217" s="20" t="n">
        <v>91.2</v>
      </c>
      <c r="G217" s="19" t="n">
        <v>91.3</v>
      </c>
    </row>
    <row collapsed="false" customFormat="false" customHeight="false" hidden="true" ht="45" outlineLevel="0" r="218">
      <c r="A218" s="7" t="n">
        <v>5</v>
      </c>
      <c r="B218" s="20" t="s">
        <v>172</v>
      </c>
      <c r="C218" s="20" t="s">
        <v>173</v>
      </c>
      <c r="D218" s="20" t="n">
        <v>13.4</v>
      </c>
      <c r="E218" s="20" t="n">
        <v>14.7</v>
      </c>
      <c r="F218" s="20" t="n">
        <v>15.7</v>
      </c>
      <c r="G218" s="19" t="n">
        <v>17.1</v>
      </c>
    </row>
    <row collapsed="false" customFormat="false" customHeight="false" hidden="true" ht="45" outlineLevel="0" r="219">
      <c r="A219" s="7" t="n">
        <v>6</v>
      </c>
      <c r="B219" s="20" t="s">
        <v>174</v>
      </c>
      <c r="C219" s="20" t="s">
        <v>169</v>
      </c>
      <c r="D219" s="20" t="n">
        <v>100</v>
      </c>
      <c r="E219" s="20" t="n">
        <v>100</v>
      </c>
      <c r="F219" s="20" t="n">
        <v>100</v>
      </c>
      <c r="G219" s="19" t="n">
        <v>100</v>
      </c>
    </row>
    <row collapsed="false" customFormat="false" customHeight="false" hidden="true" ht="45" outlineLevel="0" r="220">
      <c r="A220" s="7" t="n">
        <v>7</v>
      </c>
      <c r="B220" s="20" t="s">
        <v>175</v>
      </c>
      <c r="C220" s="20" t="s">
        <v>169</v>
      </c>
      <c r="D220" s="20" t="n">
        <v>100</v>
      </c>
      <c r="E220" s="20" t="n">
        <v>100</v>
      </c>
      <c r="F220" s="20" t="n">
        <v>100</v>
      </c>
      <c r="G220" s="19" t="n">
        <v>100</v>
      </c>
    </row>
    <row collapsed="false" customFormat="false" customHeight="false" hidden="true" ht="30" outlineLevel="0" r="221">
      <c r="A221" s="7" t="n">
        <v>8</v>
      </c>
      <c r="B221" s="20" t="s">
        <v>176</v>
      </c>
      <c r="C221" s="20" t="s">
        <v>177</v>
      </c>
      <c r="D221" s="20" t="n">
        <v>17</v>
      </c>
      <c r="E221" s="20" t="n">
        <v>18</v>
      </c>
      <c r="F221" s="20" t="n">
        <v>18</v>
      </c>
      <c r="G221" s="19" t="n">
        <v>19</v>
      </c>
    </row>
    <row collapsed="false" customFormat="false" customHeight="false" hidden="true" ht="45" outlineLevel="0" r="222">
      <c r="A222" s="7" t="n">
        <v>9</v>
      </c>
      <c r="B222" s="20" t="s">
        <v>178</v>
      </c>
      <c r="C222" s="20" t="s">
        <v>177</v>
      </c>
      <c r="D222" s="20" t="n">
        <v>1</v>
      </c>
      <c r="E222" s="20" t="n">
        <v>2</v>
      </c>
      <c r="F222" s="20" t="n">
        <v>3</v>
      </c>
      <c r="G222" s="19" t="n">
        <v>1</v>
      </c>
    </row>
    <row collapsed="false" customFormat="false" customHeight="false" hidden="true" ht="60" outlineLevel="0" r="223">
      <c r="A223" s="7" t="n">
        <v>10</v>
      </c>
      <c r="B223" s="20" t="s">
        <v>179</v>
      </c>
      <c r="C223" s="20" t="s">
        <v>169</v>
      </c>
      <c r="D223" s="20" t="n">
        <v>55.7</v>
      </c>
      <c r="E223" s="20" t="n">
        <v>74</v>
      </c>
      <c r="F223" s="20" t="n">
        <v>84</v>
      </c>
      <c r="G223" s="19" t="n">
        <v>90</v>
      </c>
    </row>
    <row collapsed="false" customFormat="false" customHeight="false" hidden="true" ht="15" outlineLevel="0" r="224">
      <c r="A224" s="7" t="n">
        <v>11</v>
      </c>
      <c r="B224" s="20" t="s">
        <v>180</v>
      </c>
      <c r="C224" s="20" t="s">
        <v>169</v>
      </c>
      <c r="D224" s="20" t="n">
        <v>29.6</v>
      </c>
      <c r="E224" s="20" t="n">
        <v>20</v>
      </c>
      <c r="F224" s="20" t="n">
        <v>25</v>
      </c>
      <c r="G224" s="19" t="n">
        <v>20</v>
      </c>
    </row>
    <row collapsed="false" customFormat="false" customHeight="true" hidden="true" ht="30" outlineLevel="0" r="225">
      <c r="A225" s="191" t="s">
        <v>181</v>
      </c>
      <c r="B225" s="191"/>
      <c r="C225" s="191"/>
      <c r="D225" s="191"/>
      <c r="E225" s="191"/>
      <c r="F225" s="191"/>
      <c r="G225" s="191"/>
    </row>
    <row collapsed="false" customFormat="false" customHeight="false" hidden="true" ht="30" outlineLevel="0" r="226">
      <c r="A226" s="7" t="n">
        <v>12</v>
      </c>
      <c r="B226" s="20" t="s">
        <v>182</v>
      </c>
      <c r="C226" s="20" t="s">
        <v>183</v>
      </c>
      <c r="D226" s="20" t="n">
        <v>165</v>
      </c>
      <c r="E226" s="20" t="n">
        <v>190.64</v>
      </c>
      <c r="F226" s="20" t="n">
        <v>202</v>
      </c>
      <c r="G226" s="19" t="n">
        <v>214</v>
      </c>
    </row>
    <row collapsed="false" customFormat="false" customHeight="true" hidden="true" ht="30" outlineLevel="0" r="227">
      <c r="A227" s="191" t="s">
        <v>184</v>
      </c>
      <c r="B227" s="191"/>
      <c r="C227" s="191"/>
      <c r="D227" s="191"/>
      <c r="E227" s="191"/>
      <c r="F227" s="191"/>
      <c r="G227" s="191"/>
    </row>
    <row collapsed="false" customFormat="false" customHeight="true" hidden="true" ht="45" outlineLevel="0" r="228">
      <c r="A228" s="191" t="s">
        <v>185</v>
      </c>
      <c r="B228" s="191"/>
      <c r="C228" s="191"/>
      <c r="D228" s="191"/>
      <c r="E228" s="191"/>
      <c r="F228" s="191"/>
      <c r="G228" s="191"/>
    </row>
    <row collapsed="false" customFormat="false" customHeight="false" hidden="true" ht="60" outlineLevel="0" r="229">
      <c r="A229" s="7" t="n">
        <v>13</v>
      </c>
      <c r="B229" s="9" t="s">
        <v>186</v>
      </c>
      <c r="C229" s="9" t="s">
        <v>169</v>
      </c>
      <c r="D229" s="9" t="n">
        <v>12.4</v>
      </c>
      <c r="E229" s="9" t="n">
        <v>13</v>
      </c>
      <c r="F229" s="9" t="n">
        <v>13</v>
      </c>
      <c r="G229" s="19" t="n">
        <v>14</v>
      </c>
    </row>
    <row collapsed="false" customFormat="false" customHeight="false" hidden="true" ht="30" outlineLevel="0" r="230">
      <c r="A230" s="7" t="n">
        <v>14</v>
      </c>
      <c r="B230" s="9" t="s">
        <v>187</v>
      </c>
      <c r="C230" s="9" t="s">
        <v>188</v>
      </c>
      <c r="D230" s="9" t="n">
        <v>800</v>
      </c>
      <c r="E230" s="9" t="n">
        <v>950</v>
      </c>
      <c r="F230" s="9" t="n">
        <v>1050</v>
      </c>
      <c r="G230" s="8" t="n">
        <v>1200</v>
      </c>
    </row>
    <row collapsed="false" customFormat="false" customHeight="true" hidden="true" ht="45" outlineLevel="0" r="231">
      <c r="A231" s="191" t="s">
        <v>189</v>
      </c>
      <c r="B231" s="191"/>
      <c r="C231" s="191"/>
      <c r="D231" s="191"/>
      <c r="E231" s="191"/>
      <c r="F231" s="191"/>
      <c r="G231" s="191"/>
    </row>
    <row collapsed="false" customFormat="false" customHeight="false" hidden="true" ht="45" outlineLevel="0" r="232">
      <c r="A232" s="154" t="n">
        <v>15</v>
      </c>
      <c r="B232" s="155" t="s">
        <v>190</v>
      </c>
      <c r="C232" s="14" t="s">
        <v>188</v>
      </c>
      <c r="D232" s="192" t="s">
        <v>191</v>
      </c>
      <c r="E232" s="193" t="s">
        <v>191</v>
      </c>
      <c r="F232" s="193" t="s">
        <v>191</v>
      </c>
      <c r="G232" s="18" t="s">
        <v>191</v>
      </c>
    </row>
    <row collapsed="false" customFormat="false" customHeight="true" hidden="true" ht="30" outlineLevel="0" r="233">
      <c r="A233" s="191" t="s">
        <v>192</v>
      </c>
      <c r="B233" s="191"/>
      <c r="C233" s="191"/>
      <c r="D233" s="191"/>
      <c r="E233" s="191"/>
      <c r="F233" s="191"/>
      <c r="G233" s="191"/>
    </row>
    <row collapsed="false" customFormat="false" customHeight="true" hidden="true" ht="30" outlineLevel="0" r="234">
      <c r="A234" s="191" t="s">
        <v>193</v>
      </c>
      <c r="B234" s="191"/>
      <c r="C234" s="191"/>
      <c r="D234" s="191"/>
      <c r="E234" s="191"/>
      <c r="F234" s="191"/>
      <c r="G234" s="191"/>
    </row>
    <row collapsed="false" customFormat="false" customHeight="false" hidden="true" ht="30" outlineLevel="0" r="235">
      <c r="A235" s="20" t="n">
        <v>16</v>
      </c>
      <c r="B235" s="20" t="s">
        <v>194</v>
      </c>
      <c r="C235" s="20" t="s">
        <v>188</v>
      </c>
      <c r="D235" s="20" t="n">
        <v>3890</v>
      </c>
      <c r="E235" s="20" t="n">
        <v>3940</v>
      </c>
      <c r="F235" s="20" t="n">
        <v>4000</v>
      </c>
      <c r="G235" s="19" t="n">
        <v>4050</v>
      </c>
    </row>
    <row collapsed="false" customFormat="false" customHeight="false" hidden="true" ht="45" outlineLevel="0" r="236">
      <c r="A236" s="20" t="n">
        <v>17</v>
      </c>
      <c r="B236" s="20" t="s">
        <v>195</v>
      </c>
      <c r="C236" s="20" t="s">
        <v>169</v>
      </c>
      <c r="D236" s="20" t="n">
        <v>7.7</v>
      </c>
      <c r="E236" s="20" t="n">
        <v>7.7</v>
      </c>
      <c r="F236" s="20" t="n">
        <v>7.7</v>
      </c>
      <c r="G236" s="19" t="n">
        <v>7.7</v>
      </c>
    </row>
    <row collapsed="false" customFormat="false" customHeight="false" hidden="true" ht="15.75" outlineLevel="0" r="237">
      <c r="A237" s="25"/>
    </row>
    <row collapsed="false" customFormat="false" customHeight="false" hidden="true" ht="63" outlineLevel="0" r="238">
      <c r="A238" s="4" t="s">
        <v>44</v>
      </c>
    </row>
    <row collapsed="false" customFormat="false" customHeight="false" hidden="true" ht="15.75" outlineLevel="0" r="239">
      <c r="A239" s="194" t="s">
        <v>196</v>
      </c>
      <c r="B239" s="194"/>
      <c r="C239" s="194"/>
      <c r="D239" s="194"/>
      <c r="E239" s="194"/>
      <c r="F239" s="194"/>
      <c r="G239" s="194"/>
    </row>
    <row collapsed="false" customFormat="false" customHeight="false" hidden="true" ht="15.75" outlineLevel="0" r="240">
      <c r="A240" s="194" t="s">
        <v>197</v>
      </c>
      <c r="B240" s="194"/>
      <c r="C240" s="194"/>
      <c r="D240" s="194"/>
      <c r="E240" s="194"/>
      <c r="F240" s="194"/>
      <c r="G240" s="194"/>
    </row>
    <row collapsed="false" customFormat="false" customHeight="false" hidden="true" ht="15.75" outlineLevel="0" r="241">
      <c r="A241" s="26" t="s">
        <v>198</v>
      </c>
      <c r="B241" s="26"/>
      <c r="C241" s="26"/>
      <c r="D241" s="26"/>
      <c r="E241" s="26"/>
      <c r="F241" s="26"/>
      <c r="G241" s="26"/>
      <c r="H241" s="26"/>
      <c r="I241" s="26"/>
    </row>
    <row collapsed="false" customFormat="false" customHeight="false" hidden="true" ht="15.75" outlineLevel="0" r="242">
      <c r="A242" s="26" t="s">
        <v>47</v>
      </c>
      <c r="B242" s="26"/>
      <c r="C242" s="26"/>
      <c r="D242" s="26"/>
      <c r="E242" s="26"/>
      <c r="F242" s="26"/>
      <c r="G242" s="26"/>
      <c r="H242" s="26"/>
    </row>
    <row collapsed="false" customFormat="false" customHeight="false" hidden="true" ht="15.75" outlineLevel="0" r="243">
      <c r="A243" s="26" t="s">
        <v>199</v>
      </c>
      <c r="B243" s="26"/>
      <c r="C243" s="26"/>
      <c r="D243" s="26"/>
      <c r="E243" s="26"/>
      <c r="F243" s="26"/>
      <c r="G243" s="26"/>
      <c r="H243" s="26"/>
    </row>
    <row collapsed="false" customFormat="false" customHeight="false" hidden="true" ht="15.75" outlineLevel="0" r="244">
      <c r="A244" s="26" t="s">
        <v>72</v>
      </c>
      <c r="B244" s="26"/>
      <c r="C244" s="26"/>
      <c r="D244" s="26"/>
      <c r="E244" s="26"/>
      <c r="F244" s="26"/>
      <c r="G244" s="26"/>
    </row>
    <row collapsed="false" customFormat="false" customHeight="false" hidden="true" ht="15.75" outlineLevel="0" r="245">
      <c r="A245" s="195"/>
    </row>
    <row collapsed="false" customFormat="false" customHeight="true" hidden="true" ht="164.25" outlineLevel="0" r="246">
      <c r="A246" s="6" t="s">
        <v>154</v>
      </c>
      <c r="B246" s="6" t="s">
        <v>200</v>
      </c>
      <c r="C246" s="6" t="s">
        <v>50</v>
      </c>
      <c r="D246" s="6" t="s">
        <v>201</v>
      </c>
      <c r="E246" s="6" t="s">
        <v>52</v>
      </c>
      <c r="F246" s="6" t="s">
        <v>202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collapsed="false" customFormat="false" customHeight="true" hidden="true" ht="45.75" outlineLevel="0" r="247">
      <c r="A247" s="6"/>
      <c r="B247" s="6"/>
      <c r="C247" s="6"/>
      <c r="D247" s="6"/>
      <c r="E247" s="6"/>
      <c r="F247" s="6" t="s">
        <v>56</v>
      </c>
      <c r="G247" s="6"/>
      <c r="H247" s="6"/>
      <c r="I247" s="196" t="s">
        <v>203</v>
      </c>
      <c r="J247" s="6" t="s">
        <v>58</v>
      </c>
      <c r="K247" s="6"/>
      <c r="L247" s="6" t="s">
        <v>204</v>
      </c>
      <c r="M247" s="6"/>
      <c r="N247" s="6"/>
      <c r="O247" s="6"/>
      <c r="P247" s="6"/>
      <c r="Q247" s="6"/>
      <c r="R247" s="197" t="s">
        <v>205</v>
      </c>
    </row>
    <row collapsed="false" customFormat="false" customHeight="false" hidden="true" ht="15" outlineLevel="0" r="248">
      <c r="A248" s="182" t="n">
        <v>1</v>
      </c>
      <c r="B248" s="182" t="n">
        <v>2</v>
      </c>
      <c r="C248" s="182" t="n">
        <v>3</v>
      </c>
      <c r="D248" s="182" t="n">
        <v>4</v>
      </c>
      <c r="E248" s="182" t="n">
        <v>5</v>
      </c>
      <c r="F248" s="12" t="n">
        <v>6</v>
      </c>
      <c r="G248" s="12"/>
      <c r="H248" s="12"/>
      <c r="I248" s="182" t="n">
        <v>7</v>
      </c>
      <c r="J248" s="12" t="n">
        <v>8</v>
      </c>
      <c r="K248" s="12"/>
      <c r="L248" s="12" t="n">
        <v>9</v>
      </c>
      <c r="M248" s="12"/>
      <c r="N248" s="12"/>
      <c r="O248" s="12"/>
      <c r="P248" s="12"/>
      <c r="Q248" s="12"/>
      <c r="R248" s="197" t="n">
        <v>10</v>
      </c>
    </row>
    <row collapsed="false" customFormat="false" customHeight="true" hidden="true" ht="74.25" outlineLevel="0" r="249">
      <c r="A249" s="14" t="n">
        <v>1</v>
      </c>
      <c r="B249" s="14" t="s">
        <v>72</v>
      </c>
      <c r="C249" s="18" t="s">
        <v>73</v>
      </c>
      <c r="D249" s="18" t="s">
        <v>206</v>
      </c>
      <c r="E249" s="23" t="s">
        <v>64</v>
      </c>
      <c r="F249" s="155"/>
      <c r="G249" s="198"/>
      <c r="H249" s="199" t="n">
        <f aca="false">H250+++H251+H252+H253</f>
        <v>19248.329</v>
      </c>
      <c r="I249" s="200" t="n">
        <f aca="false">I250+I251+I252+I253</f>
        <v>0</v>
      </c>
      <c r="J249" s="162" t="n">
        <v>19418.04</v>
      </c>
      <c r="K249" s="162"/>
      <c r="L249" s="155"/>
      <c r="M249" s="198"/>
      <c r="N249" s="198"/>
      <c r="O249" s="198"/>
      <c r="P249" s="201" t="n">
        <f aca="false">P250+P251+P252+P253</f>
        <v>2055.289</v>
      </c>
      <c r="Q249" s="201"/>
      <c r="R249" s="200" t="n">
        <f aca="false">R250+R251+R252+R253</f>
        <v>0</v>
      </c>
    </row>
    <row collapsed="false" customFormat="false" customHeight="true" hidden="true" ht="16.5" outlineLevel="0" r="250">
      <c r="A250" s="14"/>
      <c r="B250" s="14"/>
      <c r="C250" s="18"/>
      <c r="D250" s="18"/>
      <c r="E250" s="23" t="s">
        <v>65</v>
      </c>
      <c r="F250" s="20" t="s">
        <v>66</v>
      </c>
      <c r="G250" s="155"/>
      <c r="H250" s="199" t="n">
        <f aca="false">I250+J250++P250+R250</f>
        <v>15487.15</v>
      </c>
      <c r="I250" s="202" t="n">
        <f aca="false">I270</f>
        <v>0</v>
      </c>
      <c r="J250" s="157" t="n">
        <f aca="false">J270</f>
        <v>14079.15</v>
      </c>
      <c r="K250" s="157"/>
      <c r="L250" s="18" t="s">
        <v>66</v>
      </c>
      <c r="M250" s="18"/>
      <c r="N250" s="18"/>
      <c r="O250" s="18"/>
      <c r="P250" s="203" t="n">
        <f aca="false">P270</f>
        <v>1408</v>
      </c>
      <c r="Q250" s="203"/>
      <c r="R250" s="202" t="n">
        <f aca="false">R270</f>
        <v>0</v>
      </c>
    </row>
    <row collapsed="false" customFormat="false" customHeight="true" hidden="true" ht="16.5" outlineLevel="0" r="251">
      <c r="A251" s="14"/>
      <c r="B251" s="14"/>
      <c r="C251" s="18"/>
      <c r="D251" s="18"/>
      <c r="E251" s="46"/>
      <c r="F251" s="20" t="s">
        <v>67</v>
      </c>
      <c r="G251" s="155"/>
      <c r="H251" s="204" t="n">
        <f aca="false">I251+J251++P251+R251</f>
        <v>0</v>
      </c>
      <c r="I251" s="202" t="n">
        <f aca="false">I271</f>
        <v>0</v>
      </c>
      <c r="J251" s="157" t="n">
        <f aca="false">J271</f>
        <v>0</v>
      </c>
      <c r="K251" s="157"/>
      <c r="L251" s="18" t="s">
        <v>67</v>
      </c>
      <c r="M251" s="18"/>
      <c r="N251" s="18"/>
      <c r="O251" s="18"/>
      <c r="P251" s="203" t="n">
        <f aca="false">P271</f>
        <v>0</v>
      </c>
      <c r="Q251" s="203"/>
      <c r="R251" s="202" t="n">
        <f aca="false">R271</f>
        <v>0</v>
      </c>
    </row>
    <row collapsed="false" customFormat="false" customHeight="true" hidden="true" ht="16.5" outlineLevel="0" r="252">
      <c r="A252" s="14"/>
      <c r="B252" s="14"/>
      <c r="C252" s="18"/>
      <c r="D252" s="18"/>
      <c r="E252" s="46"/>
      <c r="F252" s="20" t="s">
        <v>68</v>
      </c>
      <c r="G252" s="155"/>
      <c r="H252" s="199" t="n">
        <f aca="false">I252+J252++P252+R252</f>
        <v>3647.779</v>
      </c>
      <c r="I252" s="202" t="n">
        <f aca="false">I272</f>
        <v>0</v>
      </c>
      <c r="J252" s="157" t="n">
        <f aca="false">J272</f>
        <v>3113.89</v>
      </c>
      <c r="K252" s="157"/>
      <c r="L252" s="18" t="s">
        <v>68</v>
      </c>
      <c r="M252" s="18"/>
      <c r="N252" s="18"/>
      <c r="O252" s="18"/>
      <c r="P252" s="203" t="n">
        <f aca="false">P272</f>
        <v>533.889</v>
      </c>
      <c r="Q252" s="203"/>
      <c r="R252" s="202" t="n">
        <f aca="false">R272</f>
        <v>0</v>
      </c>
    </row>
    <row collapsed="false" customFormat="false" customHeight="true" hidden="true" ht="16.5" outlineLevel="0" r="253">
      <c r="A253" s="14"/>
      <c r="B253" s="14"/>
      <c r="C253" s="18"/>
      <c r="D253" s="18"/>
      <c r="E253" s="48"/>
      <c r="F253" s="20" t="s">
        <v>22</v>
      </c>
      <c r="G253" s="155"/>
      <c r="H253" s="204" t="n">
        <f aca="false">I253+J253++P253+R253</f>
        <v>113.4</v>
      </c>
      <c r="I253" s="205" t="n">
        <f aca="false">I328</f>
        <v>0</v>
      </c>
      <c r="J253" s="162" t="n">
        <f aca="false">J328</f>
        <v>0</v>
      </c>
      <c r="K253" s="162"/>
      <c r="L253" s="18" t="s">
        <v>22</v>
      </c>
      <c r="M253" s="18"/>
      <c r="N253" s="18"/>
      <c r="O253" s="18"/>
      <c r="P253" s="206" t="n">
        <f aca="false">L328</f>
        <v>113.4</v>
      </c>
      <c r="Q253" s="206"/>
      <c r="R253" s="205" t="n">
        <f aca="false">R328</f>
        <v>0</v>
      </c>
    </row>
    <row collapsed="false" customFormat="false" customHeight="true" hidden="true" ht="16.5" outlineLevel="0" r="254">
      <c r="A254" s="14"/>
      <c r="B254" s="14"/>
      <c r="C254" s="18"/>
      <c r="D254" s="18"/>
      <c r="E254" s="23" t="s">
        <v>69</v>
      </c>
      <c r="F254" s="155"/>
      <c r="G254" s="198"/>
      <c r="H254" s="199" t="n">
        <f aca="false">H255+H256+H257+H258</f>
        <v>58143.42</v>
      </c>
      <c r="I254" s="200" t="n">
        <f aca="false">I255+I256++I257+I258</f>
        <v>0</v>
      </c>
      <c r="J254" s="157" t="n">
        <f aca="false">J255+J256++J258</f>
        <v>1156.4</v>
      </c>
      <c r="K254" s="157"/>
      <c r="L254" s="154"/>
      <c r="M254" s="154"/>
      <c r="N254" s="154"/>
      <c r="O254" s="154"/>
      <c r="P254" s="207" t="n">
        <f aca="false">P255+P256+P257+P258</f>
        <v>53363.03</v>
      </c>
      <c r="Q254" s="207"/>
      <c r="R254" s="200" t="n">
        <f aca="false">R255+R256+R257+R258</f>
        <v>0</v>
      </c>
    </row>
    <row collapsed="false" customFormat="false" customHeight="true" hidden="true" ht="16.5" outlineLevel="0" r="255">
      <c r="A255" s="14"/>
      <c r="B255" s="14"/>
      <c r="C255" s="18"/>
      <c r="D255" s="18"/>
      <c r="E255" s="23" t="s">
        <v>65</v>
      </c>
      <c r="F255" s="20" t="s">
        <v>66</v>
      </c>
      <c r="G255" s="155"/>
      <c r="H255" s="204" t="n">
        <f aca="false">I255+J255+P255+R255</f>
        <v>18791</v>
      </c>
      <c r="I255" s="202" t="n">
        <f aca="false">I274</f>
        <v>0</v>
      </c>
      <c r="J255" s="162" t="n">
        <f aca="false">J274</f>
        <v>0</v>
      </c>
      <c r="K255" s="162"/>
      <c r="L255" s="18" t="s">
        <v>66</v>
      </c>
      <c r="M255" s="18"/>
      <c r="N255" s="18"/>
      <c r="O255" s="18"/>
      <c r="P255" s="206" t="n">
        <f aca="false">P274</f>
        <v>18791</v>
      </c>
      <c r="Q255" s="206"/>
      <c r="R255" s="202" t="n">
        <f aca="false">R274</f>
        <v>0</v>
      </c>
    </row>
    <row collapsed="false" customFormat="false" customHeight="true" hidden="true" ht="16.5" outlineLevel="0" r="256">
      <c r="A256" s="14"/>
      <c r="B256" s="14"/>
      <c r="C256" s="18"/>
      <c r="D256" s="18"/>
      <c r="E256" s="46"/>
      <c r="F256" s="20" t="s">
        <v>67</v>
      </c>
      <c r="G256" s="155"/>
      <c r="H256" s="199" t="n">
        <f aca="false">I256+J256+P256+R256</f>
        <v>17977.54</v>
      </c>
      <c r="I256" s="202" t="n">
        <f aca="false">I275</f>
        <v>0</v>
      </c>
      <c r="J256" s="157" t="n">
        <f aca="false">J275</f>
        <v>1156.4</v>
      </c>
      <c r="K256" s="157"/>
      <c r="L256" s="18" t="s">
        <v>67</v>
      </c>
      <c r="M256" s="18"/>
      <c r="N256" s="18"/>
      <c r="O256" s="18"/>
      <c r="P256" s="206" t="n">
        <f aca="false">P275</f>
        <v>16821.14</v>
      </c>
      <c r="Q256" s="206"/>
      <c r="R256" s="202" t="n">
        <f aca="false">R275</f>
        <v>0</v>
      </c>
    </row>
    <row collapsed="false" customFormat="false" customHeight="true" hidden="true" ht="16.5" outlineLevel="0" r="257">
      <c r="A257" s="14"/>
      <c r="B257" s="14"/>
      <c r="C257" s="18"/>
      <c r="D257" s="18"/>
      <c r="E257" s="46"/>
      <c r="F257" s="20" t="s">
        <v>68</v>
      </c>
      <c r="G257" s="155"/>
      <c r="H257" s="204" t="n">
        <f aca="false">I257+J257+P257+R257</f>
        <v>20278.39</v>
      </c>
      <c r="I257" s="202" t="n">
        <f aca="false">I276</f>
        <v>0</v>
      </c>
      <c r="J257" s="157" t="n">
        <f aca="false">J276</f>
        <v>3623.99</v>
      </c>
      <c r="K257" s="157"/>
      <c r="L257" s="18" t="s">
        <v>68</v>
      </c>
      <c r="M257" s="18"/>
      <c r="N257" s="18"/>
      <c r="O257" s="18"/>
      <c r="P257" s="206" t="n">
        <f aca="false">P276</f>
        <v>16654.4</v>
      </c>
      <c r="Q257" s="206"/>
      <c r="R257" s="202" t="n">
        <f aca="false">R276</f>
        <v>0</v>
      </c>
    </row>
    <row collapsed="false" customFormat="false" customHeight="true" hidden="true" ht="16.5" outlineLevel="0" r="258">
      <c r="A258" s="14"/>
      <c r="B258" s="14"/>
      <c r="C258" s="18"/>
      <c r="D258" s="18"/>
      <c r="E258" s="48"/>
      <c r="F258" s="20" t="s">
        <v>22</v>
      </c>
      <c r="G258" s="155"/>
      <c r="H258" s="204" t="n">
        <f aca="false">I258+J258+P258+R258</f>
        <v>1096.49</v>
      </c>
      <c r="I258" s="205" t="n">
        <f aca="false">I330</f>
        <v>0</v>
      </c>
      <c r="J258" s="162" t="n">
        <f aca="false">J330</f>
        <v>0</v>
      </c>
      <c r="K258" s="162"/>
      <c r="L258" s="18" t="s">
        <v>22</v>
      </c>
      <c r="M258" s="18"/>
      <c r="N258" s="18"/>
      <c r="O258" s="18"/>
      <c r="P258" s="206" t="n">
        <f aca="false">L330</f>
        <v>1096.49</v>
      </c>
      <c r="Q258" s="206"/>
      <c r="R258" s="205" t="n">
        <f aca="false">R330</f>
        <v>0</v>
      </c>
    </row>
    <row collapsed="false" customFormat="false" customHeight="true" hidden="true" ht="15.75" outlineLevel="0" r="259">
      <c r="A259" s="14"/>
      <c r="B259" s="14"/>
      <c r="C259" s="18"/>
      <c r="D259" s="18"/>
      <c r="E259" s="23" t="s">
        <v>70</v>
      </c>
      <c r="F259" s="154"/>
      <c r="G259" s="154"/>
      <c r="H259" s="204" t="n">
        <f aca="false">H260+H261+H262+H263</f>
        <v>54855</v>
      </c>
      <c r="I259" s="200" t="n">
        <f aca="false">I260+I261+I262+I263</f>
        <v>0</v>
      </c>
      <c r="J259" s="208"/>
      <c r="K259" s="209" t="n">
        <f aca="false">K260+K261+K262+K263</f>
        <v>0</v>
      </c>
      <c r="L259" s="154"/>
      <c r="M259" s="154"/>
      <c r="N259" s="154"/>
      <c r="O259" s="154"/>
      <c r="P259" s="207" t="n">
        <f aca="false">P260+P261+P262+P263</f>
        <v>54855</v>
      </c>
      <c r="Q259" s="207"/>
      <c r="R259" s="200" t="n">
        <f aca="false">R260+R261+R262+R263</f>
        <v>0</v>
      </c>
    </row>
    <row collapsed="false" customFormat="false" customHeight="true" hidden="true" ht="15.75" outlineLevel="0" r="260">
      <c r="A260" s="14"/>
      <c r="B260" s="14"/>
      <c r="C260" s="18"/>
      <c r="D260" s="18"/>
      <c r="E260" s="23" t="s">
        <v>65</v>
      </c>
      <c r="F260" s="20" t="s">
        <v>66</v>
      </c>
      <c r="G260" s="155"/>
      <c r="H260" s="204" t="n">
        <f aca="false">I260+K260+P260+++R260</f>
        <v>18488</v>
      </c>
      <c r="I260" s="202" t="n">
        <f aca="false">I278</f>
        <v>0</v>
      </c>
      <c r="J260" s="210"/>
      <c r="K260" s="211" t="n">
        <f aca="false">K278</f>
        <v>0</v>
      </c>
      <c r="L260" s="18" t="s">
        <v>66</v>
      </c>
      <c r="M260" s="18"/>
      <c r="N260" s="18"/>
      <c r="O260" s="18"/>
      <c r="P260" s="206" t="n">
        <f aca="false">P278</f>
        <v>18488</v>
      </c>
      <c r="Q260" s="206"/>
      <c r="R260" s="202" t="n">
        <f aca="false">R278</f>
        <v>0</v>
      </c>
    </row>
    <row collapsed="false" customFormat="false" customHeight="true" hidden="true" ht="15.75" outlineLevel="0" r="261">
      <c r="A261" s="14"/>
      <c r="B261" s="14"/>
      <c r="C261" s="18"/>
      <c r="D261" s="18"/>
      <c r="E261" s="46"/>
      <c r="F261" s="20" t="s">
        <v>67</v>
      </c>
      <c r="G261" s="155"/>
      <c r="H261" s="204" t="n">
        <f aca="false">I261+K261+P261+++R261</f>
        <v>17648</v>
      </c>
      <c r="I261" s="202" t="n">
        <f aca="false">I279</f>
        <v>0</v>
      </c>
      <c r="J261" s="210"/>
      <c r="K261" s="211" t="n">
        <f aca="false">K279</f>
        <v>0</v>
      </c>
      <c r="L261" s="18" t="s">
        <v>67</v>
      </c>
      <c r="M261" s="18"/>
      <c r="N261" s="18"/>
      <c r="O261" s="18"/>
      <c r="P261" s="206" t="n">
        <f aca="false">P279</f>
        <v>17648</v>
      </c>
      <c r="Q261" s="206"/>
      <c r="R261" s="202" t="n">
        <f aca="false">R279</f>
        <v>0</v>
      </c>
    </row>
    <row collapsed="false" customFormat="false" customHeight="true" hidden="true" ht="15.75" outlineLevel="0" r="262">
      <c r="A262" s="14"/>
      <c r="B262" s="14"/>
      <c r="C262" s="18"/>
      <c r="D262" s="18"/>
      <c r="E262" s="46"/>
      <c r="F262" s="20" t="s">
        <v>68</v>
      </c>
      <c r="G262" s="155"/>
      <c r="H262" s="204" t="n">
        <f aca="false">I262+K262+P262+++R262</f>
        <v>18505</v>
      </c>
      <c r="I262" s="202" t="n">
        <f aca="false">I280</f>
        <v>0</v>
      </c>
      <c r="J262" s="210"/>
      <c r="K262" s="211" t="n">
        <f aca="false">K280</f>
        <v>0</v>
      </c>
      <c r="L262" s="18" t="s">
        <v>68</v>
      </c>
      <c r="M262" s="18"/>
      <c r="N262" s="18"/>
      <c r="O262" s="18"/>
      <c r="P262" s="206" t="n">
        <f aca="false">P280</f>
        <v>18505</v>
      </c>
      <c r="Q262" s="206"/>
      <c r="R262" s="202" t="n">
        <f aca="false">R280</f>
        <v>0</v>
      </c>
    </row>
    <row collapsed="false" customFormat="false" customHeight="true" hidden="true" ht="30" outlineLevel="0" r="263">
      <c r="A263" s="14"/>
      <c r="B263" s="14"/>
      <c r="C263" s="18"/>
      <c r="D263" s="18"/>
      <c r="E263" s="48"/>
      <c r="F263" s="20" t="s">
        <v>22</v>
      </c>
      <c r="G263" s="155"/>
      <c r="H263" s="204" t="n">
        <f aca="false">I263+K263+P263+++R263</f>
        <v>214</v>
      </c>
      <c r="I263" s="205" t="n">
        <f aca="false">I332</f>
        <v>0</v>
      </c>
      <c r="J263" s="212"/>
      <c r="K263" s="213" t="n">
        <f aca="false">J332</f>
        <v>0</v>
      </c>
      <c r="L263" s="18" t="s">
        <v>22</v>
      </c>
      <c r="M263" s="18"/>
      <c r="N263" s="18"/>
      <c r="O263" s="18"/>
      <c r="P263" s="206" t="n">
        <f aca="false">L332</f>
        <v>214</v>
      </c>
      <c r="Q263" s="206"/>
      <c r="R263" s="205" t="n">
        <f aca="false">R332</f>
        <v>0</v>
      </c>
    </row>
    <row collapsed="false" customFormat="false" customHeight="true" hidden="true" ht="16.5" outlineLevel="0" r="264">
      <c r="A264" s="14"/>
      <c r="B264" s="214" t="s">
        <v>71</v>
      </c>
      <c r="C264" s="206"/>
      <c r="D264" s="206"/>
      <c r="E264" s="215"/>
      <c r="F264" s="216"/>
      <c r="G264" s="217"/>
      <c r="H264" s="218" t="n">
        <f aca="false">H265+H266+H267+H268</f>
        <v>132246.749</v>
      </c>
      <c r="I264" s="219" t="n">
        <f aca="false">I265+I266+I267+I268</f>
        <v>0</v>
      </c>
      <c r="J264" s="220" t="n">
        <f aca="false">J265+J266+J267+J268</f>
        <v>21973.43</v>
      </c>
      <c r="K264" s="220"/>
      <c r="L264" s="221"/>
      <c r="M264" s="221"/>
      <c r="N264" s="221"/>
      <c r="O264" s="221"/>
      <c r="P264" s="222" t="n">
        <f aca="false">P265+P266+P267+P268</f>
        <v>110273.319</v>
      </c>
      <c r="Q264" s="222"/>
      <c r="R264" s="219" t="n">
        <f aca="false">R265+R266+R267+R268</f>
        <v>0</v>
      </c>
    </row>
    <row collapsed="false" customFormat="false" customHeight="true" hidden="true" ht="16.5" outlineLevel="0" r="265">
      <c r="A265" s="14"/>
      <c r="B265" s="214"/>
      <c r="C265" s="206"/>
      <c r="D265" s="206"/>
      <c r="E265" s="206"/>
      <c r="F265" s="223" t="s">
        <v>66</v>
      </c>
      <c r="G265" s="216"/>
      <c r="H265" s="218" t="n">
        <f aca="false">I265++++J265+P265+R265</f>
        <v>52766.15</v>
      </c>
      <c r="I265" s="224" t="n">
        <f aca="false">I250+I255+I260</f>
        <v>0</v>
      </c>
      <c r="J265" s="220" t="n">
        <f aca="false">J250+J255+K260</f>
        <v>14079.15</v>
      </c>
      <c r="K265" s="220"/>
      <c r="L265" s="206" t="s">
        <v>66</v>
      </c>
      <c r="M265" s="206"/>
      <c r="N265" s="206"/>
      <c r="O265" s="206"/>
      <c r="P265" s="225" t="n">
        <f aca="false">P250+P255+P260</f>
        <v>38687</v>
      </c>
      <c r="Q265" s="225"/>
      <c r="R265" s="224" t="n">
        <f aca="false">R250+R255+R260</f>
        <v>0</v>
      </c>
    </row>
    <row collapsed="false" customFormat="false" customHeight="true" hidden="true" ht="16.5" outlineLevel="0" r="266">
      <c r="A266" s="14"/>
      <c r="B266" s="214"/>
      <c r="C266" s="206"/>
      <c r="D266" s="206"/>
      <c r="E266" s="206"/>
      <c r="F266" s="223" t="s">
        <v>67</v>
      </c>
      <c r="G266" s="216"/>
      <c r="H266" s="218" t="n">
        <f aca="false">I266++++J266+P266+R266</f>
        <v>35625.54</v>
      </c>
      <c r="I266" s="224" t="n">
        <f aca="false">I251+I256+I261</f>
        <v>0</v>
      </c>
      <c r="J266" s="220" t="n">
        <f aca="false">J251+J256+K261</f>
        <v>1156.4</v>
      </c>
      <c r="K266" s="220"/>
      <c r="L266" s="206" t="s">
        <v>67</v>
      </c>
      <c r="M266" s="206"/>
      <c r="N266" s="206"/>
      <c r="O266" s="206"/>
      <c r="P266" s="225" t="n">
        <f aca="false">P251+P256+P261</f>
        <v>34469.14</v>
      </c>
      <c r="Q266" s="225"/>
      <c r="R266" s="224" t="n">
        <f aca="false">R251+R256+R261</f>
        <v>0</v>
      </c>
    </row>
    <row collapsed="false" customFormat="false" customHeight="true" hidden="true" ht="16.5" outlineLevel="0" r="267">
      <c r="A267" s="14"/>
      <c r="B267" s="214"/>
      <c r="C267" s="206"/>
      <c r="D267" s="206"/>
      <c r="E267" s="206"/>
      <c r="F267" s="223" t="s">
        <v>68</v>
      </c>
      <c r="G267" s="216"/>
      <c r="H267" s="218" t="n">
        <f aca="false">I267++++J267+P267+R267</f>
        <v>42431.169</v>
      </c>
      <c r="I267" s="224" t="n">
        <f aca="false">I252+I257+I262</f>
        <v>0</v>
      </c>
      <c r="J267" s="220" t="n">
        <f aca="false">J252+J257+K262</f>
        <v>6737.88</v>
      </c>
      <c r="K267" s="220"/>
      <c r="L267" s="206" t="s">
        <v>68</v>
      </c>
      <c r="M267" s="206"/>
      <c r="N267" s="206"/>
      <c r="O267" s="206"/>
      <c r="P267" s="225" t="n">
        <f aca="false">P252+P257+P262</f>
        <v>35693.289</v>
      </c>
      <c r="Q267" s="225"/>
      <c r="R267" s="224" t="n">
        <f aca="false">R252+R257+R262</f>
        <v>0</v>
      </c>
    </row>
    <row collapsed="false" customFormat="false" customHeight="true" hidden="true" ht="16.5" outlineLevel="0" r="268">
      <c r="A268" s="14"/>
      <c r="B268" s="214"/>
      <c r="C268" s="206"/>
      <c r="D268" s="206"/>
      <c r="E268" s="215"/>
      <c r="F268" s="223" t="s">
        <v>22</v>
      </c>
      <c r="G268" s="216"/>
      <c r="H268" s="218" t="n">
        <f aca="false">I268++++J268+P268+R268</f>
        <v>1423.89</v>
      </c>
      <c r="I268" s="224" t="n">
        <f aca="false">I253+I258+I263</f>
        <v>0</v>
      </c>
      <c r="J268" s="220" t="n">
        <f aca="false">J253+J258+K263</f>
        <v>0</v>
      </c>
      <c r="K268" s="220"/>
      <c r="L268" s="206" t="s">
        <v>22</v>
      </c>
      <c r="M268" s="206"/>
      <c r="N268" s="206"/>
      <c r="O268" s="206"/>
      <c r="P268" s="225" t="n">
        <f aca="false">P253+P258+P263</f>
        <v>1423.89</v>
      </c>
      <c r="Q268" s="225"/>
      <c r="R268" s="224" t="n">
        <f aca="false">R253+R258+R263</f>
        <v>0</v>
      </c>
    </row>
    <row collapsed="false" customFormat="false" customHeight="true" hidden="true" ht="16.5" outlineLevel="0" r="269">
      <c r="A269" s="226" t="s">
        <v>15</v>
      </c>
      <c r="B269" s="14" t="s">
        <v>16</v>
      </c>
      <c r="C269" s="18" t="s">
        <v>17</v>
      </c>
      <c r="D269" s="193" t="s">
        <v>207</v>
      </c>
      <c r="E269" s="185" t="s">
        <v>64</v>
      </c>
      <c r="F269" s="227"/>
      <c r="G269" s="228"/>
      <c r="H269" s="229" t="n">
        <f aca="false">H270+H271+H272</f>
        <v>19134.929</v>
      </c>
      <c r="I269" s="230"/>
      <c r="J269" s="231" t="n">
        <f aca="false">J270+J271+J272</f>
        <v>17193.04</v>
      </c>
      <c r="K269" s="231"/>
      <c r="L269" s="232"/>
      <c r="M269" s="232"/>
      <c r="N269" s="232"/>
      <c r="O269" s="232"/>
      <c r="P269" s="233" t="n">
        <f aca="false">P270+P271+P272</f>
        <v>1941.889</v>
      </c>
      <c r="Q269" s="233"/>
      <c r="R269" s="230"/>
    </row>
    <row collapsed="false" customFormat="false" customHeight="true" hidden="true" ht="16.5" outlineLevel="0" r="270">
      <c r="A270" s="226"/>
      <c r="B270" s="14"/>
      <c r="C270" s="18"/>
      <c r="D270" s="193"/>
      <c r="E270" s="185"/>
      <c r="F270" s="234" t="s">
        <v>66</v>
      </c>
      <c r="G270" s="235"/>
      <c r="H270" s="236" t="n">
        <f aca="false">I270+J270++P270+R270</f>
        <v>15487.15</v>
      </c>
      <c r="I270" s="237"/>
      <c r="J270" s="238" t="n">
        <f aca="false">K306</f>
        <v>14079.15</v>
      </c>
      <c r="K270" s="238"/>
      <c r="L270" s="239" t="s">
        <v>66</v>
      </c>
      <c r="M270" s="239"/>
      <c r="N270" s="239"/>
      <c r="O270" s="239"/>
      <c r="P270" s="240" t="n">
        <f aca="false">N306</f>
        <v>1408</v>
      </c>
      <c r="Q270" s="240"/>
      <c r="R270" s="237"/>
    </row>
    <row collapsed="false" customFormat="false" customHeight="true" hidden="true" ht="16.5" outlineLevel="0" r="271">
      <c r="A271" s="226"/>
      <c r="B271" s="14"/>
      <c r="C271" s="18"/>
      <c r="D271" s="193"/>
      <c r="E271" s="185"/>
      <c r="F271" s="234" t="s">
        <v>67</v>
      </c>
      <c r="G271" s="235"/>
      <c r="H271" s="236" t="n">
        <f aca="false">I271+J271++P271+R271</f>
        <v>0</v>
      </c>
      <c r="I271" s="237"/>
      <c r="J271" s="241" t="n">
        <v>0</v>
      </c>
      <c r="K271" s="241"/>
      <c r="L271" s="239" t="s">
        <v>67</v>
      </c>
      <c r="M271" s="239"/>
      <c r="N271" s="239"/>
      <c r="O271" s="239"/>
      <c r="P271" s="242"/>
      <c r="Q271" s="242"/>
      <c r="R271" s="237"/>
    </row>
    <row collapsed="false" customFormat="false" customHeight="true" hidden="true" ht="16.5" outlineLevel="0" r="272">
      <c r="A272" s="226"/>
      <c r="B272" s="14"/>
      <c r="C272" s="18"/>
      <c r="D272" s="193"/>
      <c r="E272" s="185"/>
      <c r="F272" s="234" t="s">
        <v>68</v>
      </c>
      <c r="G272" s="235"/>
      <c r="H272" s="236" t="n">
        <f aca="false">I272+J272++P272+R272</f>
        <v>3647.779</v>
      </c>
      <c r="I272" s="8"/>
      <c r="J272" s="238" t="n">
        <f aca="false">K307+J293</f>
        <v>3113.89</v>
      </c>
      <c r="K272" s="238"/>
      <c r="L272" s="243" t="s">
        <v>68</v>
      </c>
      <c r="M272" s="243"/>
      <c r="N272" s="243"/>
      <c r="O272" s="243"/>
      <c r="P272" s="240" t="n">
        <f aca="false">N294+N307</f>
        <v>533.889</v>
      </c>
      <c r="Q272" s="240"/>
      <c r="R272" s="8"/>
    </row>
    <row collapsed="false" customFormat="false" customHeight="true" hidden="true" ht="27.75" outlineLevel="0" r="273">
      <c r="A273" s="226"/>
      <c r="B273" s="14"/>
      <c r="C273" s="18"/>
      <c r="D273" s="18"/>
      <c r="E273" s="23" t="s">
        <v>69</v>
      </c>
      <c r="F273" s="227"/>
      <c r="G273" s="228"/>
      <c r="H273" s="229" t="n">
        <f aca="false">H274+H275+H276</f>
        <v>57046.93</v>
      </c>
      <c r="I273" s="229" t="n">
        <f aca="false">I274+I275+I276</f>
        <v>0</v>
      </c>
      <c r="J273" s="231" t="n">
        <f aca="false">J274+J275+J276</f>
        <v>4780.39</v>
      </c>
      <c r="K273" s="231"/>
      <c r="L273" s="232"/>
      <c r="M273" s="232"/>
      <c r="N273" s="232"/>
      <c r="O273" s="232"/>
      <c r="P273" s="233" t="n">
        <f aca="false">P274+P275+P276</f>
        <v>52266.54</v>
      </c>
      <c r="Q273" s="233"/>
      <c r="R273" s="230" t="n">
        <f aca="false">R274+R275+R276</f>
        <v>0</v>
      </c>
    </row>
    <row collapsed="false" customFormat="false" customHeight="true" hidden="true" ht="16.5" outlineLevel="0" r="274">
      <c r="A274" s="226"/>
      <c r="B274" s="14"/>
      <c r="C274" s="18"/>
      <c r="D274" s="18"/>
      <c r="E274" s="23" t="s">
        <v>65</v>
      </c>
      <c r="F274" s="244" t="s">
        <v>66</v>
      </c>
      <c r="G274" s="235"/>
      <c r="H274" s="245" t="n">
        <f aca="false">I274+J274+P274+R274</f>
        <v>18791</v>
      </c>
      <c r="I274" s="246" t="n">
        <f aca="false">I285+I296+I317</f>
        <v>0</v>
      </c>
      <c r="J274" s="241" t="n">
        <f aca="false">J285+K296+K317</f>
        <v>0</v>
      </c>
      <c r="K274" s="241"/>
      <c r="L274" s="239" t="s">
        <v>66</v>
      </c>
      <c r="M274" s="239"/>
      <c r="N274" s="239"/>
      <c r="O274" s="239"/>
      <c r="P274" s="239" t="n">
        <f aca="false">N285+N296+Q317</f>
        <v>18791</v>
      </c>
      <c r="Q274" s="239"/>
      <c r="R274" s="246" t="n">
        <f aca="false">R285+R296+R317</f>
        <v>0</v>
      </c>
    </row>
    <row collapsed="false" customFormat="false" customHeight="true" hidden="true" ht="16.5" outlineLevel="0" r="275">
      <c r="A275" s="226"/>
      <c r="B275" s="14"/>
      <c r="C275" s="18"/>
      <c r="D275" s="18"/>
      <c r="E275" s="46"/>
      <c r="F275" s="244" t="s">
        <v>67</v>
      </c>
      <c r="G275" s="235"/>
      <c r="H275" s="245" t="n">
        <f aca="false">I275+J275+P275+R275</f>
        <v>17977.54</v>
      </c>
      <c r="I275" s="246" t="n">
        <f aca="false">I286+I297+I318+I309</f>
        <v>0</v>
      </c>
      <c r="J275" s="238" t="n">
        <f aca="false">J286+K297+K309+K318</f>
        <v>1156.4</v>
      </c>
      <c r="K275" s="238"/>
      <c r="L275" s="239" t="s">
        <v>67</v>
      </c>
      <c r="M275" s="239"/>
      <c r="N275" s="239"/>
      <c r="O275" s="239"/>
      <c r="P275" s="247" t="n">
        <f aca="false">N286+N297+M309+Q318</f>
        <v>16821.14</v>
      </c>
      <c r="Q275" s="247"/>
      <c r="R275" s="246" t="n">
        <f aca="false">R286+R297+R318+R309</f>
        <v>0</v>
      </c>
    </row>
    <row collapsed="false" customFormat="false" customHeight="true" hidden="true" ht="16.5" outlineLevel="0" r="276">
      <c r="A276" s="226"/>
      <c r="B276" s="14"/>
      <c r="C276" s="18"/>
      <c r="D276" s="18"/>
      <c r="E276" s="48"/>
      <c r="F276" s="244" t="s">
        <v>68</v>
      </c>
      <c r="G276" s="235"/>
      <c r="H276" s="245" t="n">
        <f aca="false">I276+J276+P276+R276</f>
        <v>20278.39</v>
      </c>
      <c r="I276" s="246" t="n">
        <f aca="false">I287+I298+I319+I310</f>
        <v>0</v>
      </c>
      <c r="J276" s="238" t="n">
        <f aca="false">J287+K298+K310+K319</f>
        <v>3623.99</v>
      </c>
      <c r="K276" s="238"/>
      <c r="L276" s="239" t="s">
        <v>68</v>
      </c>
      <c r="M276" s="239"/>
      <c r="N276" s="239"/>
      <c r="O276" s="239"/>
      <c r="P276" s="248" t="n">
        <f aca="false">N287+N298+M310+Q319</f>
        <v>16654.4</v>
      </c>
      <c r="Q276" s="248"/>
      <c r="R276" s="246" t="n">
        <f aca="false">R287+R298+R319+R310</f>
        <v>0</v>
      </c>
    </row>
    <row collapsed="false" customFormat="false" customHeight="true" hidden="true" ht="15.75" outlineLevel="0" r="277">
      <c r="A277" s="226"/>
      <c r="B277" s="14"/>
      <c r="C277" s="18"/>
      <c r="D277" s="18"/>
      <c r="E277" s="23" t="s">
        <v>70</v>
      </c>
      <c r="F277" s="227"/>
      <c r="G277" s="228"/>
      <c r="H277" s="249" t="n">
        <f aca="false">H278+H279+H280</f>
        <v>54641</v>
      </c>
      <c r="I277" s="250" t="n">
        <f aca="false">I278+I279+I280</f>
        <v>0</v>
      </c>
      <c r="J277" s="251"/>
      <c r="K277" s="252" t="n">
        <f aca="false">K278+K279+K280</f>
        <v>0</v>
      </c>
      <c r="L277" s="232"/>
      <c r="M277" s="232"/>
      <c r="N277" s="232"/>
      <c r="O277" s="232"/>
      <c r="P277" s="253" t="n">
        <f aca="false">P278+P279+P280</f>
        <v>54641</v>
      </c>
      <c r="Q277" s="253"/>
      <c r="R277" s="230" t="n">
        <f aca="false">R278+R279+R280</f>
        <v>0</v>
      </c>
    </row>
    <row collapsed="false" customFormat="false" customHeight="true" hidden="true" ht="15.75" outlineLevel="0" r="278">
      <c r="A278" s="226"/>
      <c r="B278" s="14"/>
      <c r="C278" s="18"/>
      <c r="D278" s="18"/>
      <c r="E278" s="23" t="s">
        <v>65</v>
      </c>
      <c r="F278" s="244" t="s">
        <v>66</v>
      </c>
      <c r="G278" s="235"/>
      <c r="H278" s="245" t="n">
        <f aca="false">I278+K278+P278+R278</f>
        <v>18488</v>
      </c>
      <c r="I278" s="246" t="n">
        <f aca="false">I289+I300+I321</f>
        <v>0</v>
      </c>
      <c r="J278" s="32"/>
      <c r="K278" s="254" t="n">
        <f aca="false">J289+K300+K321</f>
        <v>0</v>
      </c>
      <c r="L278" s="239" t="s">
        <v>66</v>
      </c>
      <c r="M278" s="239"/>
      <c r="N278" s="239"/>
      <c r="O278" s="239"/>
      <c r="P278" s="239" t="n">
        <f aca="false">N289+N300+Q321</f>
        <v>18488</v>
      </c>
      <c r="Q278" s="239"/>
      <c r="R278" s="246" t="n">
        <f aca="false">R289+R300+R321</f>
        <v>0</v>
      </c>
    </row>
    <row collapsed="false" customFormat="false" customHeight="true" hidden="true" ht="15.75" outlineLevel="0" r="279">
      <c r="A279" s="226"/>
      <c r="B279" s="14"/>
      <c r="C279" s="18"/>
      <c r="D279" s="18"/>
      <c r="E279" s="46"/>
      <c r="F279" s="244" t="s">
        <v>67</v>
      </c>
      <c r="G279" s="235"/>
      <c r="H279" s="245" t="n">
        <f aca="false">I279+K279+P279+R279</f>
        <v>17648</v>
      </c>
      <c r="I279" s="246" t="n">
        <f aca="false">I290+I301+I322</f>
        <v>0</v>
      </c>
      <c r="J279" s="32"/>
      <c r="K279" s="254" t="n">
        <f aca="false">J290+K301+K322</f>
        <v>0</v>
      </c>
      <c r="L279" s="239" t="s">
        <v>67</v>
      </c>
      <c r="M279" s="239"/>
      <c r="N279" s="239"/>
      <c r="O279" s="239"/>
      <c r="P279" s="239" t="n">
        <f aca="false">N290+N301+Q322</f>
        <v>17648</v>
      </c>
      <c r="Q279" s="239"/>
      <c r="R279" s="246" t="n">
        <f aca="false">R290+R301+R322</f>
        <v>0</v>
      </c>
    </row>
    <row collapsed="false" customFormat="false" customHeight="true" hidden="true" ht="15.75" outlineLevel="0" r="280">
      <c r="A280" s="226"/>
      <c r="B280" s="14"/>
      <c r="C280" s="18"/>
      <c r="D280" s="18"/>
      <c r="E280" s="48"/>
      <c r="F280" s="244" t="s">
        <v>68</v>
      </c>
      <c r="G280" s="235"/>
      <c r="H280" s="245" t="n">
        <f aca="false">I280+K280+P280+R280</f>
        <v>18505</v>
      </c>
      <c r="I280" s="246" t="n">
        <f aca="false">I291+I302+I323</f>
        <v>0</v>
      </c>
      <c r="J280" s="33"/>
      <c r="K280" s="254" t="n">
        <f aca="false">J291+K302+K323</f>
        <v>0</v>
      </c>
      <c r="L280" s="243" t="s">
        <v>68</v>
      </c>
      <c r="M280" s="243"/>
      <c r="N280" s="243"/>
      <c r="O280" s="243"/>
      <c r="P280" s="239" t="n">
        <f aca="false">N291+N302+Q323</f>
        <v>18505</v>
      </c>
      <c r="Q280" s="239"/>
      <c r="R280" s="246" t="n">
        <f aca="false">R291+R302+R323</f>
        <v>0</v>
      </c>
    </row>
    <row collapsed="false" customFormat="false" customHeight="false" hidden="true" ht="15.75" outlineLevel="0" r="281">
      <c r="A281" s="9"/>
      <c r="B281" s="255" t="s">
        <v>71</v>
      </c>
      <c r="C281" s="256"/>
      <c r="D281" s="256"/>
      <c r="E281" s="256"/>
      <c r="F281" s="257"/>
      <c r="G281" s="258"/>
      <c r="H281" s="259" t="n">
        <f aca="false">H277+H273+H269</f>
        <v>130822.859</v>
      </c>
      <c r="I281" s="260" t="n">
        <f aca="false">I269+I273+I277</f>
        <v>0</v>
      </c>
      <c r="J281" s="261" t="n">
        <f aca="false">K277+J273+J269</f>
        <v>21973.43</v>
      </c>
      <c r="K281" s="261"/>
      <c r="L281" s="262"/>
      <c r="M281" s="262"/>
      <c r="N281" s="262"/>
      <c r="O281" s="262"/>
      <c r="P281" s="263" t="n">
        <f aca="false">P277+P273+P269</f>
        <v>108849.429</v>
      </c>
      <c r="Q281" s="263"/>
      <c r="R281" s="264" t="n">
        <f aca="false">R277+R273+R269</f>
        <v>0</v>
      </c>
    </row>
    <row collapsed="false" customFormat="false" customHeight="true" hidden="true" ht="15" outlineLevel="0" r="282">
      <c r="A282" s="226" t="s">
        <v>208</v>
      </c>
      <c r="B282" s="265" t="s">
        <v>209</v>
      </c>
      <c r="C282" s="18" t="s">
        <v>17</v>
      </c>
      <c r="D282" s="18" t="s">
        <v>207</v>
      </c>
      <c r="E282" s="23" t="s">
        <v>64</v>
      </c>
      <c r="F282" s="266"/>
      <c r="G282" s="266"/>
      <c r="H282" s="266"/>
      <c r="I282" s="18"/>
      <c r="J282" s="18"/>
      <c r="K282" s="18"/>
      <c r="L282" s="267"/>
      <c r="M282" s="267"/>
      <c r="N282" s="267"/>
      <c r="O282" s="267"/>
      <c r="P282" s="267"/>
      <c r="Q282" s="267"/>
      <c r="R282" s="18"/>
    </row>
    <row collapsed="false" customFormat="false" customHeight="false" hidden="true" ht="30" outlineLevel="0" r="283">
      <c r="A283" s="226"/>
      <c r="B283" s="265" t="s">
        <v>210</v>
      </c>
      <c r="C283" s="18"/>
      <c r="D283" s="18"/>
      <c r="E283" s="20" t="s">
        <v>65</v>
      </c>
      <c r="F283" s="266"/>
      <c r="G283" s="266"/>
      <c r="H283" s="266"/>
      <c r="I283" s="18"/>
      <c r="J283" s="18"/>
      <c r="K283" s="18"/>
      <c r="L283" s="267"/>
      <c r="M283" s="267"/>
      <c r="N283" s="267"/>
      <c r="O283" s="267"/>
      <c r="P283" s="267"/>
      <c r="Q283" s="267"/>
      <c r="R283" s="18"/>
    </row>
    <row collapsed="false" customFormat="false" customHeight="false" hidden="true" ht="15" outlineLevel="0" r="284">
      <c r="A284" s="226"/>
      <c r="B284" s="125"/>
      <c r="C284" s="18"/>
      <c r="D284" s="18"/>
      <c r="E284" s="23" t="s">
        <v>69</v>
      </c>
      <c r="F284" s="268"/>
      <c r="G284" s="268"/>
      <c r="H284" s="245" t="n">
        <f aca="false">H285+H286+H287</f>
        <v>13331</v>
      </c>
      <c r="I284" s="244" t="n">
        <f aca="false">I285+I286+I287</f>
        <v>0</v>
      </c>
      <c r="J284" s="269" t="n">
        <f aca="false">J285+J286+J287</f>
        <v>0</v>
      </c>
      <c r="K284" s="269"/>
      <c r="L284" s="268"/>
      <c r="M284" s="268"/>
      <c r="N284" s="270" t="n">
        <f aca="false">N285+N286+N287</f>
        <v>13331</v>
      </c>
      <c r="O284" s="270"/>
      <c r="P284" s="270"/>
      <c r="Q284" s="270"/>
      <c r="R284" s="271" t="n">
        <f aca="false">R285+R286+R287</f>
        <v>0</v>
      </c>
    </row>
    <row collapsed="false" customFormat="false" customHeight="true" hidden="true" ht="15.75" outlineLevel="0" r="285">
      <c r="A285" s="226"/>
      <c r="B285" s="125"/>
      <c r="C285" s="18"/>
      <c r="D285" s="18"/>
      <c r="E285" s="23" t="s">
        <v>65</v>
      </c>
      <c r="F285" s="271" t="s">
        <v>66</v>
      </c>
      <c r="G285" s="271"/>
      <c r="H285" s="244" t="n">
        <f aca="false">I285+J285+N285+R285</f>
        <v>5005</v>
      </c>
      <c r="I285" s="20"/>
      <c r="J285" s="18"/>
      <c r="K285" s="18"/>
      <c r="L285" s="19" t="s">
        <v>66</v>
      </c>
      <c r="M285" s="19"/>
      <c r="N285" s="18" t="n">
        <v>5005</v>
      </c>
      <c r="O285" s="18"/>
      <c r="P285" s="18"/>
      <c r="Q285" s="18"/>
      <c r="R285" s="19"/>
    </row>
    <row collapsed="false" customFormat="false" customHeight="true" hidden="true" ht="15.75" outlineLevel="0" r="286">
      <c r="A286" s="226"/>
      <c r="B286" s="125"/>
      <c r="C286" s="18"/>
      <c r="D286" s="18"/>
      <c r="E286" s="46"/>
      <c r="F286" s="239" t="s">
        <v>67</v>
      </c>
      <c r="G286" s="239"/>
      <c r="H286" s="244" t="n">
        <f aca="false">I286+J286+N286+R286</f>
        <v>4747</v>
      </c>
      <c r="I286" s="20"/>
      <c r="J286" s="18"/>
      <c r="K286" s="18"/>
      <c r="L286" s="18" t="s">
        <v>67</v>
      </c>
      <c r="M286" s="18"/>
      <c r="N286" s="18" t="n">
        <v>4747</v>
      </c>
      <c r="O286" s="18"/>
      <c r="P286" s="18"/>
      <c r="Q286" s="18"/>
      <c r="R286" s="19"/>
    </row>
    <row collapsed="false" customFormat="false" customHeight="true" hidden="true" ht="15.75" outlineLevel="0" r="287">
      <c r="A287" s="226"/>
      <c r="B287" s="125"/>
      <c r="C287" s="18"/>
      <c r="D287" s="18"/>
      <c r="E287" s="48"/>
      <c r="F287" s="239" t="s">
        <v>68</v>
      </c>
      <c r="G287" s="239"/>
      <c r="H287" s="244" t="n">
        <f aca="false">I287+J287+N287+R287</f>
        <v>3579</v>
      </c>
      <c r="I287" s="20"/>
      <c r="J287" s="18"/>
      <c r="K287" s="18"/>
      <c r="L287" s="18" t="s">
        <v>68</v>
      </c>
      <c r="M287" s="18"/>
      <c r="N287" s="18" t="n">
        <v>3579</v>
      </c>
      <c r="O287" s="18"/>
      <c r="P287" s="18"/>
      <c r="Q287" s="18"/>
      <c r="R287" s="19"/>
    </row>
    <row collapsed="false" customFormat="false" customHeight="false" hidden="true" ht="15" outlineLevel="0" r="288">
      <c r="A288" s="226"/>
      <c r="B288" s="125"/>
      <c r="C288" s="18"/>
      <c r="D288" s="18"/>
      <c r="E288" s="23" t="s">
        <v>70</v>
      </c>
      <c r="F288" s="235"/>
      <c r="G288" s="272"/>
      <c r="H288" s="245" t="n">
        <f aca="false">H289+H290+H291</f>
        <v>14134.7</v>
      </c>
      <c r="I288" s="244" t="n">
        <f aca="false">I289+I290+I291</f>
        <v>0</v>
      </c>
      <c r="J288" s="239" t="n">
        <f aca="false">J289+J290+J291</f>
        <v>0</v>
      </c>
      <c r="K288" s="239"/>
      <c r="L288" s="239" t="n">
        <f aca="false">N289+N290+N291</f>
        <v>14134.7</v>
      </c>
      <c r="M288" s="239"/>
      <c r="N288" s="239"/>
      <c r="O288" s="239"/>
      <c r="P288" s="239"/>
      <c r="Q288" s="239"/>
      <c r="R288" s="271" t="n">
        <f aca="false">R289+R290+R291</f>
        <v>0</v>
      </c>
    </row>
    <row collapsed="false" customFormat="false" customHeight="true" hidden="true" ht="15.75" outlineLevel="0" r="289">
      <c r="A289" s="226"/>
      <c r="B289" s="125"/>
      <c r="C289" s="18"/>
      <c r="D289" s="18"/>
      <c r="E289" s="23" t="s">
        <v>65</v>
      </c>
      <c r="F289" s="239" t="s">
        <v>66</v>
      </c>
      <c r="G289" s="239"/>
      <c r="H289" s="244" t="n">
        <f aca="false">I289+J289+N289+R289</f>
        <v>5305</v>
      </c>
      <c r="I289" s="20"/>
      <c r="J289" s="18"/>
      <c r="K289" s="18"/>
      <c r="L289" s="18" t="s">
        <v>66</v>
      </c>
      <c r="M289" s="18"/>
      <c r="N289" s="18" t="n">
        <v>5305</v>
      </c>
      <c r="O289" s="18"/>
      <c r="P289" s="18"/>
      <c r="Q289" s="18"/>
      <c r="R289" s="19"/>
    </row>
    <row collapsed="false" customFormat="false" customHeight="true" hidden="true" ht="15.75" outlineLevel="0" r="290">
      <c r="A290" s="226"/>
      <c r="B290" s="125"/>
      <c r="C290" s="18"/>
      <c r="D290" s="18"/>
      <c r="E290" s="46"/>
      <c r="F290" s="239" t="s">
        <v>67</v>
      </c>
      <c r="G290" s="239"/>
      <c r="H290" s="244" t="n">
        <f aca="false">I290+J290+N290+R290</f>
        <v>5032</v>
      </c>
      <c r="I290" s="20"/>
      <c r="J290" s="18"/>
      <c r="K290" s="18"/>
      <c r="L290" s="18" t="s">
        <v>67</v>
      </c>
      <c r="M290" s="18"/>
      <c r="N290" s="18" t="n">
        <v>5032</v>
      </c>
      <c r="O290" s="18"/>
      <c r="P290" s="18"/>
      <c r="Q290" s="18"/>
      <c r="R290" s="19"/>
    </row>
    <row collapsed="false" customFormat="false" customHeight="true" hidden="true" ht="15.75" outlineLevel="0" r="291">
      <c r="A291" s="226"/>
      <c r="B291" s="126"/>
      <c r="C291" s="18"/>
      <c r="D291" s="18"/>
      <c r="E291" s="48"/>
      <c r="F291" s="239" t="s">
        <v>68</v>
      </c>
      <c r="G291" s="239"/>
      <c r="H291" s="244" t="n">
        <f aca="false">I291+J291+N291+R291</f>
        <v>3797.7</v>
      </c>
      <c r="I291" s="20"/>
      <c r="J291" s="18"/>
      <c r="K291" s="18"/>
      <c r="L291" s="18" t="s">
        <v>68</v>
      </c>
      <c r="M291" s="18"/>
      <c r="N291" s="18" t="n">
        <v>3797.7</v>
      </c>
      <c r="O291" s="18"/>
      <c r="P291" s="18"/>
      <c r="Q291" s="18"/>
      <c r="R291" s="19"/>
    </row>
    <row collapsed="false" customFormat="false" customHeight="false" hidden="true" ht="15" outlineLevel="0" r="292">
      <c r="A292" s="9"/>
      <c r="B292" s="255" t="s">
        <v>71</v>
      </c>
      <c r="C292" s="256"/>
      <c r="D292" s="256"/>
      <c r="E292" s="256"/>
      <c r="F292" s="273" t="n">
        <f aca="false">I292+J292+L292+R292</f>
        <v>27465.7</v>
      </c>
      <c r="G292" s="273"/>
      <c r="H292" s="273"/>
      <c r="I292" s="274" t="n">
        <f aca="false">I284+I288+I282</f>
        <v>0</v>
      </c>
      <c r="J292" s="275" t="n">
        <f aca="false">J288+J284+J282</f>
        <v>0</v>
      </c>
      <c r="K292" s="275"/>
      <c r="L292" s="275" t="n">
        <f aca="false">N284+L288+L282</f>
        <v>27465.7</v>
      </c>
      <c r="M292" s="275"/>
      <c r="N292" s="275"/>
      <c r="O292" s="275"/>
      <c r="P292" s="275"/>
      <c r="Q292" s="275"/>
      <c r="R292" s="276"/>
    </row>
    <row collapsed="false" customFormat="false" customHeight="true" hidden="true" ht="15.75" outlineLevel="0" r="293">
      <c r="A293" s="277" t="s">
        <v>211</v>
      </c>
      <c r="B293" s="23" t="s">
        <v>212</v>
      </c>
      <c r="C293" s="18" t="s">
        <v>17</v>
      </c>
      <c r="D293" s="18" t="s">
        <v>213</v>
      </c>
      <c r="E293" s="23" t="s">
        <v>64</v>
      </c>
      <c r="F293" s="278"/>
      <c r="G293" s="279"/>
      <c r="H293" s="280" t="n">
        <f aca="false">H294</f>
        <v>222.5</v>
      </c>
      <c r="I293" s="244" t="n">
        <f aca="false">I294</f>
        <v>0</v>
      </c>
      <c r="J293" s="239" t="n">
        <f aca="false">J294</f>
        <v>0</v>
      </c>
      <c r="K293" s="239"/>
      <c r="L293" s="269" t="n">
        <f aca="false">N294</f>
        <v>222.5</v>
      </c>
      <c r="M293" s="269"/>
      <c r="N293" s="269"/>
      <c r="O293" s="269"/>
      <c r="P293" s="269"/>
      <c r="Q293" s="269"/>
      <c r="R293" s="278" t="n">
        <f aca="false">R288+R284+R282</f>
        <v>0</v>
      </c>
    </row>
    <row collapsed="false" customFormat="false" customHeight="true" hidden="true" ht="45.75" outlineLevel="0" r="294">
      <c r="A294" s="277"/>
      <c r="B294" s="23" t="s">
        <v>214</v>
      </c>
      <c r="C294" s="18"/>
      <c r="D294" s="18"/>
      <c r="E294" s="20" t="s">
        <v>65</v>
      </c>
      <c r="F294" s="244" t="s">
        <v>68</v>
      </c>
      <c r="G294" s="278"/>
      <c r="H294" s="245" t="n">
        <f aca="false">I294+J294+N294+R294</f>
        <v>222.5</v>
      </c>
      <c r="I294" s="33"/>
      <c r="J294" s="28"/>
      <c r="K294" s="28"/>
      <c r="L294" s="18" t="s">
        <v>68</v>
      </c>
      <c r="M294" s="18"/>
      <c r="N294" s="18" t="n">
        <v>222.5</v>
      </c>
      <c r="O294" s="18"/>
      <c r="P294" s="18"/>
      <c r="Q294" s="18"/>
      <c r="R294" s="8"/>
    </row>
    <row collapsed="false" customFormat="false" customHeight="true" hidden="true" ht="147.75" outlineLevel="0" r="295">
      <c r="A295" s="277"/>
      <c r="B295" s="125"/>
      <c r="C295" s="18"/>
      <c r="D295" s="18" t="s">
        <v>215</v>
      </c>
      <c r="E295" s="23" t="s">
        <v>69</v>
      </c>
      <c r="F295" s="235"/>
      <c r="G295" s="281"/>
      <c r="H295" s="245" t="n">
        <f aca="false">I295+J295+N295+R295</f>
        <v>3793</v>
      </c>
      <c r="I295" s="244" t="n">
        <f aca="false">I296+I297+I298</f>
        <v>0</v>
      </c>
      <c r="J295" s="243" t="n">
        <f aca="false">K296+K297+K298</f>
        <v>0</v>
      </c>
      <c r="K295" s="243"/>
      <c r="L295" s="282"/>
      <c r="M295" s="282"/>
      <c r="N295" s="270" t="n">
        <f aca="false">N296+N297+N298</f>
        <v>3793</v>
      </c>
      <c r="O295" s="270"/>
      <c r="P295" s="270"/>
      <c r="Q295" s="270"/>
      <c r="R295" s="271" t="n">
        <f aca="false">R296+R297+R298</f>
        <v>0</v>
      </c>
    </row>
    <row collapsed="false" customFormat="false" customHeight="true" hidden="true" ht="15.75" outlineLevel="0" r="296">
      <c r="A296" s="277"/>
      <c r="B296" s="125"/>
      <c r="C296" s="18"/>
      <c r="D296" s="18"/>
      <c r="E296" s="23" t="s">
        <v>65</v>
      </c>
      <c r="F296" s="244" t="s">
        <v>66</v>
      </c>
      <c r="G296" s="235"/>
      <c r="H296" s="245" t="n">
        <f aca="false">I296+K296+N296+R296</f>
        <v>2293</v>
      </c>
      <c r="I296" s="20"/>
      <c r="J296" s="14"/>
      <c r="K296" s="283"/>
      <c r="L296" s="18" t="s">
        <v>66</v>
      </c>
      <c r="M296" s="18"/>
      <c r="N296" s="18" t="n">
        <v>2293</v>
      </c>
      <c r="O296" s="18"/>
      <c r="P296" s="18"/>
      <c r="Q296" s="18"/>
      <c r="R296" s="19"/>
    </row>
    <row collapsed="false" customFormat="false" customHeight="true" hidden="true" ht="15.75" outlineLevel="0" r="297">
      <c r="A297" s="277"/>
      <c r="B297" s="125"/>
      <c r="C297" s="18"/>
      <c r="D297" s="18"/>
      <c r="E297" s="46"/>
      <c r="F297" s="244" t="s">
        <v>67</v>
      </c>
      <c r="G297" s="235"/>
      <c r="H297" s="245" t="n">
        <f aca="false">I297+K297+N297+R297</f>
        <v>1000</v>
      </c>
      <c r="I297" s="20"/>
      <c r="J297" s="14"/>
      <c r="K297" s="283"/>
      <c r="L297" s="18" t="s">
        <v>67</v>
      </c>
      <c r="M297" s="18"/>
      <c r="N297" s="18" t="n">
        <v>1000</v>
      </c>
      <c r="O297" s="18"/>
      <c r="P297" s="18"/>
      <c r="Q297" s="18"/>
      <c r="R297" s="19"/>
    </row>
    <row collapsed="false" customFormat="false" customHeight="true" hidden="true" ht="15.75" outlineLevel="0" r="298">
      <c r="A298" s="277"/>
      <c r="B298" s="125"/>
      <c r="C298" s="18"/>
      <c r="D298" s="18"/>
      <c r="E298" s="48"/>
      <c r="F298" s="284" t="s">
        <v>68</v>
      </c>
      <c r="G298" s="285"/>
      <c r="H298" s="245" t="n">
        <f aca="false">I298+K298+N298+R298</f>
        <v>500</v>
      </c>
      <c r="I298" s="20"/>
      <c r="J298" s="14"/>
      <c r="K298" s="286"/>
      <c r="L298" s="266" t="s">
        <v>68</v>
      </c>
      <c r="M298" s="266"/>
      <c r="N298" s="266" t="n">
        <v>500</v>
      </c>
      <c r="O298" s="266"/>
      <c r="P298" s="266"/>
      <c r="Q298" s="266"/>
      <c r="R298" s="267"/>
    </row>
    <row collapsed="false" customFormat="false" customHeight="true" hidden="true" ht="192.75" outlineLevel="0" r="299">
      <c r="A299" s="277"/>
      <c r="B299" s="125"/>
      <c r="C299" s="18"/>
      <c r="D299" s="18" t="s">
        <v>216</v>
      </c>
      <c r="E299" s="23" t="s">
        <v>70</v>
      </c>
      <c r="F299" s="268"/>
      <c r="G299" s="268"/>
      <c r="H299" s="245" t="n">
        <f aca="false">I299+K299+N299+R299</f>
        <v>3761.5</v>
      </c>
      <c r="I299" s="250" t="n">
        <f aca="false">I300+I301+I302</f>
        <v>0</v>
      </c>
      <c r="J299" s="287"/>
      <c r="K299" s="278" t="n">
        <f aca="false">K300+K301+K302</f>
        <v>0</v>
      </c>
      <c r="L299" s="282"/>
      <c r="M299" s="282"/>
      <c r="N299" s="268" t="n">
        <f aca="false">N300+N301+N302</f>
        <v>3761.5</v>
      </c>
      <c r="O299" s="268"/>
      <c r="P299" s="268"/>
      <c r="Q299" s="268"/>
      <c r="R299" s="278" t="n">
        <f aca="false">R300+R301+R302</f>
        <v>0</v>
      </c>
    </row>
    <row collapsed="false" customFormat="false" customHeight="true" hidden="true" ht="15.75" outlineLevel="0" r="300">
      <c r="A300" s="277"/>
      <c r="B300" s="125"/>
      <c r="C300" s="18"/>
      <c r="D300" s="18"/>
      <c r="E300" s="23" t="s">
        <v>65</v>
      </c>
      <c r="F300" s="244" t="s">
        <v>66</v>
      </c>
      <c r="G300" s="288"/>
      <c r="H300" s="272" t="n">
        <f aca="false">I300+K300+N300++++R300</f>
        <v>1000</v>
      </c>
      <c r="I300" s="14"/>
      <c r="J300" s="20" t="s">
        <v>66</v>
      </c>
      <c r="K300" s="14"/>
      <c r="L300" s="289" t="s">
        <v>66</v>
      </c>
      <c r="M300" s="289"/>
      <c r="N300" s="19" t="n">
        <v>1000</v>
      </c>
      <c r="O300" s="19"/>
      <c r="P300" s="19"/>
      <c r="Q300" s="19"/>
      <c r="R300" s="237"/>
    </row>
    <row collapsed="false" customFormat="false" customHeight="true" hidden="true" ht="15.75" outlineLevel="0" r="301">
      <c r="A301" s="277"/>
      <c r="B301" s="125"/>
      <c r="C301" s="18"/>
      <c r="D301" s="18"/>
      <c r="E301" s="46"/>
      <c r="F301" s="244" t="s">
        <v>67</v>
      </c>
      <c r="G301" s="278"/>
      <c r="H301" s="272" t="n">
        <f aca="false">I301+K301+N301++++R301</f>
        <v>1000</v>
      </c>
      <c r="I301" s="237"/>
      <c r="J301" s="20" t="s">
        <v>67</v>
      </c>
      <c r="K301" s="14"/>
      <c r="L301" s="290" t="s">
        <v>67</v>
      </c>
      <c r="M301" s="290"/>
      <c r="N301" s="193" t="n">
        <v>1000</v>
      </c>
      <c r="O301" s="193"/>
      <c r="P301" s="193"/>
      <c r="Q301" s="193"/>
      <c r="R301" s="14"/>
    </row>
    <row collapsed="false" customFormat="false" customHeight="true" hidden="true" ht="15.75" outlineLevel="0" r="302">
      <c r="A302" s="277"/>
      <c r="B302" s="126"/>
      <c r="C302" s="18"/>
      <c r="D302" s="18"/>
      <c r="E302" s="48"/>
      <c r="F302" s="244" t="s">
        <v>68</v>
      </c>
      <c r="G302" s="278"/>
      <c r="H302" s="272" t="n">
        <f aca="false">I302+K302+N302++++R302</f>
        <v>1761.5</v>
      </c>
      <c r="I302" s="14"/>
      <c r="J302" s="20" t="s">
        <v>68</v>
      </c>
      <c r="K302" s="14"/>
      <c r="L302" s="290" t="s">
        <v>68</v>
      </c>
      <c r="M302" s="290"/>
      <c r="N302" s="18" t="n">
        <v>1761.5</v>
      </c>
      <c r="O302" s="18"/>
      <c r="P302" s="18"/>
      <c r="Q302" s="18"/>
      <c r="R302" s="8"/>
    </row>
    <row collapsed="false" customFormat="false" customHeight="true" hidden="true" ht="15" outlineLevel="0" r="303">
      <c r="A303" s="14"/>
      <c r="B303" s="291" t="s">
        <v>71</v>
      </c>
      <c r="C303" s="292"/>
      <c r="D303" s="292"/>
      <c r="E303" s="292"/>
      <c r="F303" s="293" t="n">
        <f aca="false">J303+L303+R303+I303</f>
        <v>7777</v>
      </c>
      <c r="G303" s="293"/>
      <c r="H303" s="293"/>
      <c r="I303" s="264" t="n">
        <f aca="false">I299+I295+I293</f>
        <v>0</v>
      </c>
      <c r="J303" s="275" t="n">
        <f aca="false">J293+J295+K299</f>
        <v>0</v>
      </c>
      <c r="K303" s="275"/>
      <c r="L303" s="275" t="n">
        <f aca="false">L293+N295+N299</f>
        <v>7777</v>
      </c>
      <c r="M303" s="275"/>
      <c r="N303" s="275"/>
      <c r="O303" s="275"/>
      <c r="P303" s="275"/>
      <c r="Q303" s="275"/>
      <c r="R303" s="292" t="n">
        <f aca="false">R299+R295+R293</f>
        <v>0</v>
      </c>
    </row>
    <row collapsed="false" customFormat="false" customHeight="false" hidden="true" ht="15" outlineLevel="0" r="304">
      <c r="A304" s="14"/>
      <c r="B304" s="291"/>
      <c r="C304" s="292"/>
      <c r="D304" s="292"/>
      <c r="E304" s="292"/>
      <c r="F304" s="293"/>
      <c r="G304" s="293"/>
      <c r="H304" s="293"/>
      <c r="I304" s="264"/>
      <c r="J304" s="275"/>
      <c r="K304" s="275"/>
      <c r="L304" s="275"/>
      <c r="M304" s="275"/>
      <c r="N304" s="275"/>
      <c r="O304" s="275"/>
      <c r="P304" s="275"/>
      <c r="Q304" s="275"/>
      <c r="R304" s="292"/>
    </row>
    <row collapsed="false" customFormat="false" customHeight="true" hidden="true" ht="58.5" outlineLevel="0" r="305">
      <c r="A305" s="226" t="s">
        <v>217</v>
      </c>
      <c r="B305" s="265" t="s">
        <v>218</v>
      </c>
      <c r="C305" s="18" t="s">
        <v>17</v>
      </c>
      <c r="D305" s="18" t="s">
        <v>219</v>
      </c>
      <c r="E305" s="23" t="s">
        <v>64</v>
      </c>
      <c r="F305" s="268"/>
      <c r="G305" s="268"/>
      <c r="H305" s="294" t="n">
        <f aca="false">J305+L305</f>
        <v>18912.429</v>
      </c>
      <c r="I305" s="244" t="n">
        <f aca="false">I306+I307</f>
        <v>0</v>
      </c>
      <c r="J305" s="247" t="n">
        <f aca="false">K306+K307</f>
        <v>17193.04</v>
      </c>
      <c r="K305" s="247"/>
      <c r="L305" s="247" t="n">
        <f aca="false">N306+N307</f>
        <v>1719.389</v>
      </c>
      <c r="M305" s="247"/>
      <c r="N305" s="247"/>
      <c r="O305" s="247"/>
      <c r="P305" s="247"/>
      <c r="Q305" s="247"/>
      <c r="R305" s="271" t="n">
        <f aca="false">R306+R307</f>
        <v>0</v>
      </c>
    </row>
    <row collapsed="false" customFormat="false" customHeight="true" hidden="true" ht="45.75" outlineLevel="0" r="306">
      <c r="A306" s="226"/>
      <c r="B306" s="265" t="s">
        <v>220</v>
      </c>
      <c r="C306" s="18"/>
      <c r="D306" s="18"/>
      <c r="E306" s="23" t="s">
        <v>65</v>
      </c>
      <c r="F306" s="268" t="s">
        <v>66</v>
      </c>
      <c r="G306" s="268"/>
      <c r="H306" s="295" t="n">
        <f aca="false">K306+N306+I306+R306</f>
        <v>15487.15</v>
      </c>
      <c r="I306" s="296"/>
      <c r="J306" s="297" t="s">
        <v>66</v>
      </c>
      <c r="K306" s="298" t="n">
        <v>14079.15</v>
      </c>
      <c r="L306" s="18" t="s">
        <v>66</v>
      </c>
      <c r="M306" s="18"/>
      <c r="N306" s="299" t="n">
        <v>1408</v>
      </c>
      <c r="O306" s="299"/>
      <c r="P306" s="299"/>
      <c r="Q306" s="299"/>
      <c r="R306" s="19"/>
    </row>
    <row collapsed="false" customFormat="false" customHeight="true" hidden="true" ht="15.75" outlineLevel="0" r="307">
      <c r="A307" s="226"/>
      <c r="B307" s="125"/>
      <c r="C307" s="18"/>
      <c r="D307" s="18"/>
      <c r="E307" s="48"/>
      <c r="F307" s="268" t="s">
        <v>68</v>
      </c>
      <c r="G307" s="268"/>
      <c r="H307" s="295" t="n">
        <f aca="false">I307+K307+N307+++R307</f>
        <v>3425.279</v>
      </c>
      <c r="I307" s="296"/>
      <c r="J307" s="297" t="s">
        <v>68</v>
      </c>
      <c r="K307" s="298" t="n">
        <v>3113.89</v>
      </c>
      <c r="L307" s="18" t="s">
        <v>68</v>
      </c>
      <c r="M307" s="18"/>
      <c r="N307" s="299" t="n">
        <v>311.389</v>
      </c>
      <c r="O307" s="299"/>
      <c r="P307" s="299"/>
      <c r="Q307" s="299"/>
      <c r="R307" s="19"/>
    </row>
    <row collapsed="false" customFormat="false" customHeight="true" hidden="true" ht="87.75" outlineLevel="0" r="308">
      <c r="A308" s="226"/>
      <c r="B308" s="125"/>
      <c r="C308" s="18"/>
      <c r="D308" s="18" t="s">
        <v>221</v>
      </c>
      <c r="E308" s="23" t="s">
        <v>69</v>
      </c>
      <c r="F308" s="282"/>
      <c r="G308" s="282"/>
      <c r="H308" s="300" t="n">
        <f aca="false">K308+M308</f>
        <v>5258.43</v>
      </c>
      <c r="I308" s="244" t="n">
        <f aca="false">I309+I310</f>
        <v>0</v>
      </c>
      <c r="J308" s="155"/>
      <c r="K308" s="236" t="n">
        <f aca="false">K309+K310</f>
        <v>4780.39</v>
      </c>
      <c r="L308" s="155"/>
      <c r="M308" s="301" t="n">
        <f aca="false">M309+M310</f>
        <v>478.04</v>
      </c>
      <c r="N308" s="301"/>
      <c r="O308" s="301"/>
      <c r="P308" s="301"/>
      <c r="Q308" s="301"/>
      <c r="R308" s="271" t="n">
        <f aca="false">R309+R310</f>
        <v>0</v>
      </c>
    </row>
    <row collapsed="false" customFormat="false" customHeight="true" hidden="true" ht="16.5" outlineLevel="0" r="309">
      <c r="A309" s="226"/>
      <c r="B309" s="125"/>
      <c r="C309" s="18"/>
      <c r="D309" s="18"/>
      <c r="E309" s="23" t="s">
        <v>65</v>
      </c>
      <c r="F309" s="282" t="s">
        <v>67</v>
      </c>
      <c r="G309" s="282"/>
      <c r="H309" s="236" t="n">
        <f aca="false">K309+M309</f>
        <v>1272.04</v>
      </c>
      <c r="I309" s="20"/>
      <c r="J309" s="302" t="s">
        <v>67</v>
      </c>
      <c r="K309" s="303" t="n">
        <v>1156.4</v>
      </c>
      <c r="L309" s="302" t="s">
        <v>67</v>
      </c>
      <c r="M309" s="299" t="n">
        <v>115.64</v>
      </c>
      <c r="N309" s="299"/>
      <c r="O309" s="299"/>
      <c r="P309" s="299"/>
      <c r="Q309" s="299"/>
      <c r="R309" s="304"/>
    </row>
    <row collapsed="false" customFormat="false" customHeight="true" hidden="true" ht="16.5" outlineLevel="0" r="310">
      <c r="A310" s="226"/>
      <c r="B310" s="125"/>
      <c r="C310" s="18"/>
      <c r="D310" s="18"/>
      <c r="E310" s="48"/>
      <c r="F310" s="282" t="s">
        <v>68</v>
      </c>
      <c r="G310" s="282"/>
      <c r="H310" s="236" t="n">
        <f aca="false">K310+M310</f>
        <v>3986.39</v>
      </c>
      <c r="I310" s="20"/>
      <c r="J310" s="302" t="s">
        <v>68</v>
      </c>
      <c r="K310" s="303" t="n">
        <v>3623.99</v>
      </c>
      <c r="L310" s="302" t="s">
        <v>68</v>
      </c>
      <c r="M310" s="299" t="n">
        <v>362.4</v>
      </c>
      <c r="N310" s="299"/>
      <c r="O310" s="299"/>
      <c r="P310" s="299"/>
      <c r="Q310" s="299"/>
      <c r="R310" s="304"/>
    </row>
    <row collapsed="false" customFormat="false" customHeight="true" hidden="true" ht="15" outlineLevel="0" r="311">
      <c r="A311" s="226"/>
      <c r="B311" s="125"/>
      <c r="C311" s="18"/>
      <c r="D311" s="18"/>
      <c r="E311" s="23" t="s">
        <v>70</v>
      </c>
      <c r="F311" s="18" t="s">
        <v>148</v>
      </c>
      <c r="G311" s="18"/>
      <c r="H311" s="18"/>
      <c r="I311" s="18" t="n">
        <v>0</v>
      </c>
      <c r="J311" s="18"/>
      <c r="K311" s="18"/>
      <c r="L311" s="18"/>
      <c r="M311" s="18"/>
      <c r="N311" s="18"/>
      <c r="O311" s="18"/>
      <c r="P311" s="18"/>
      <c r="Q311" s="18"/>
      <c r="R311" s="18" t="n">
        <v>0</v>
      </c>
    </row>
    <row collapsed="false" customFormat="false" customHeight="false" hidden="true" ht="15" outlineLevel="0" r="312">
      <c r="A312" s="226"/>
      <c r="B312" s="126"/>
      <c r="C312" s="18"/>
      <c r="D312" s="18"/>
      <c r="E312" s="20" t="s">
        <v>65</v>
      </c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</row>
    <row collapsed="false" customFormat="false" customHeight="true" hidden="true" ht="14.45" outlineLevel="0" r="313">
      <c r="A313" s="305"/>
      <c r="B313" s="255" t="s">
        <v>71</v>
      </c>
      <c r="C313" s="256"/>
      <c r="D313" s="256"/>
      <c r="E313" s="256"/>
      <c r="F313" s="306" t="n">
        <f aca="false">H305+H308</f>
        <v>24170.859</v>
      </c>
      <c r="G313" s="306"/>
      <c r="H313" s="306"/>
      <c r="I313" s="274" t="n">
        <f aca="false">I311+I308+I305</f>
        <v>0</v>
      </c>
      <c r="J313" s="306" t="n">
        <f aca="false">K308+J305</f>
        <v>21973.43</v>
      </c>
      <c r="K313" s="306"/>
      <c r="L313" s="306" t="n">
        <f aca="false">M308+L305</f>
        <v>2197.429</v>
      </c>
      <c r="M313" s="306"/>
      <c r="N313" s="306"/>
      <c r="O313" s="306"/>
      <c r="P313" s="306"/>
      <c r="Q313" s="306"/>
      <c r="R313" s="264" t="n">
        <f aca="false">R308+R305</f>
        <v>0</v>
      </c>
    </row>
    <row collapsed="false" customFormat="false" customHeight="true" hidden="true" ht="15" outlineLevel="0" r="314">
      <c r="A314" s="307" t="s">
        <v>222</v>
      </c>
      <c r="B314" s="265" t="s">
        <v>223</v>
      </c>
      <c r="C314" s="18" t="s">
        <v>17</v>
      </c>
      <c r="D314" s="18"/>
      <c r="E314" s="23" t="s">
        <v>64</v>
      </c>
      <c r="F314" s="266"/>
      <c r="G314" s="266"/>
      <c r="H314" s="266"/>
      <c r="I314" s="18"/>
      <c r="J314" s="18"/>
      <c r="K314" s="18"/>
      <c r="L314" s="18"/>
      <c r="M314" s="18"/>
      <c r="N314" s="18"/>
      <c r="O314" s="18"/>
      <c r="P314" s="18"/>
      <c r="Q314" s="18"/>
      <c r="R314" s="18"/>
    </row>
    <row collapsed="false" customFormat="false" customHeight="false" hidden="true" ht="30" outlineLevel="0" r="315">
      <c r="A315" s="307"/>
      <c r="B315" s="265" t="s">
        <v>224</v>
      </c>
      <c r="C315" s="18"/>
      <c r="D315" s="18"/>
      <c r="E315" s="20" t="s">
        <v>65</v>
      </c>
      <c r="F315" s="266"/>
      <c r="G315" s="266"/>
      <c r="H315" s="266"/>
      <c r="I315" s="18"/>
      <c r="J315" s="18"/>
      <c r="K315" s="18"/>
      <c r="L315" s="18"/>
      <c r="M315" s="18"/>
      <c r="N315" s="18"/>
      <c r="O315" s="18"/>
      <c r="P315" s="18"/>
      <c r="Q315" s="18"/>
      <c r="R315" s="18"/>
    </row>
    <row collapsed="false" customFormat="false" customHeight="true" hidden="true" ht="42.75" outlineLevel="0" r="316">
      <c r="A316" s="307"/>
      <c r="B316" s="125"/>
      <c r="C316" s="18"/>
      <c r="D316" s="18" t="s">
        <v>225</v>
      </c>
      <c r="E316" s="23" t="s">
        <v>69</v>
      </c>
      <c r="F316" s="308"/>
      <c r="G316" s="308"/>
      <c r="H316" s="309" t="n">
        <f aca="false">H317+H318+H319</f>
        <v>34664.5</v>
      </c>
      <c r="I316" s="310" t="n">
        <f aca="false">I317+I318+I319</f>
        <v>0</v>
      </c>
      <c r="J316" s="311"/>
      <c r="K316" s="14" t="n">
        <f aca="false">K317+K318+K319</f>
        <v>0</v>
      </c>
      <c r="L316" s="312"/>
      <c r="M316" s="312"/>
      <c r="N316" s="312"/>
      <c r="O316" s="312"/>
      <c r="P316" s="312"/>
      <c r="Q316" s="14" t="n">
        <f aca="false">Q317+Q318+Q319</f>
        <v>34664.5</v>
      </c>
      <c r="R316" s="286" t="n">
        <f aca="false">R317+R318+R319</f>
        <v>0</v>
      </c>
    </row>
    <row collapsed="false" customFormat="false" customHeight="true" hidden="true" ht="15.75" outlineLevel="0" r="317">
      <c r="A317" s="307"/>
      <c r="B317" s="125"/>
      <c r="C317" s="18"/>
      <c r="D317" s="18"/>
      <c r="E317" s="23" t="s">
        <v>65</v>
      </c>
      <c r="F317" s="308" t="s">
        <v>66</v>
      </c>
      <c r="G317" s="308"/>
      <c r="H317" s="313" t="n">
        <f aca="false">I317+K317+Q317+R317</f>
        <v>11493</v>
      </c>
      <c r="I317" s="14"/>
      <c r="J317" s="314" t="s">
        <v>226</v>
      </c>
      <c r="K317" s="310"/>
      <c r="L317" s="6" t="s">
        <v>66</v>
      </c>
      <c r="M317" s="6"/>
      <c r="N317" s="6"/>
      <c r="O317" s="6"/>
      <c r="P317" s="6"/>
      <c r="Q317" s="315" t="n">
        <v>11493</v>
      </c>
      <c r="R317" s="310"/>
    </row>
    <row collapsed="false" customFormat="false" customHeight="true" hidden="true" ht="15.75" outlineLevel="0" r="318">
      <c r="A318" s="307"/>
      <c r="B318" s="125"/>
      <c r="C318" s="18"/>
      <c r="D318" s="18"/>
      <c r="E318" s="46"/>
      <c r="F318" s="308" t="s">
        <v>67</v>
      </c>
      <c r="G318" s="308"/>
      <c r="H318" s="313" t="n">
        <f aca="false">I318+K318+Q318+R318</f>
        <v>10958.5</v>
      </c>
      <c r="I318" s="14"/>
      <c r="J318" s="316" t="s">
        <v>67</v>
      </c>
      <c r="K318" s="14"/>
      <c r="L318" s="6" t="s">
        <v>67</v>
      </c>
      <c r="M318" s="6"/>
      <c r="N318" s="6"/>
      <c r="O318" s="6"/>
      <c r="P318" s="6"/>
      <c r="Q318" s="198" t="n">
        <v>10958.5</v>
      </c>
      <c r="R318" s="14"/>
    </row>
    <row collapsed="false" customFormat="false" customHeight="true" hidden="true" ht="15.75" outlineLevel="0" r="319">
      <c r="A319" s="307"/>
      <c r="B319" s="125"/>
      <c r="C319" s="18"/>
      <c r="D319" s="18"/>
      <c r="E319" s="48"/>
      <c r="F319" s="308" t="s">
        <v>68</v>
      </c>
      <c r="G319" s="308"/>
      <c r="H319" s="309" t="n">
        <f aca="false">I319+K319+Q319+R319</f>
        <v>12213</v>
      </c>
      <c r="I319" s="8"/>
      <c r="J319" s="317" t="s">
        <v>68</v>
      </c>
      <c r="K319" s="8"/>
      <c r="L319" s="6" t="s">
        <v>68</v>
      </c>
      <c r="M319" s="6"/>
      <c r="N319" s="6"/>
      <c r="O319" s="6"/>
      <c r="P319" s="6"/>
      <c r="Q319" s="198" t="n">
        <v>12213</v>
      </c>
      <c r="R319" s="8"/>
    </row>
    <row collapsed="false" customFormat="false" customHeight="true" hidden="true" ht="42.75" outlineLevel="0" r="320">
      <c r="A320" s="307"/>
      <c r="B320" s="125"/>
      <c r="C320" s="18"/>
      <c r="D320" s="18" t="s">
        <v>225</v>
      </c>
      <c r="E320" s="23" t="s">
        <v>70</v>
      </c>
      <c r="F320" s="318"/>
      <c r="G320" s="319"/>
      <c r="H320" s="309" t="n">
        <f aca="false">I320+K320+++R320+Q320</f>
        <v>36744.8</v>
      </c>
      <c r="I320" s="310" t="n">
        <f aca="false">I321+I322+I323</f>
        <v>0</v>
      </c>
      <c r="J320" s="311"/>
      <c r="K320" s="320" t="n">
        <f aca="false">K321+K322+K323</f>
        <v>0</v>
      </c>
      <c r="L320" s="6"/>
      <c r="M320" s="6"/>
      <c r="N320" s="6"/>
      <c r="O320" s="6"/>
      <c r="P320" s="6"/>
      <c r="Q320" s="198" t="n">
        <f aca="false">Q321+Q322+Q323</f>
        <v>36744.8</v>
      </c>
      <c r="R320" s="310" t="n">
        <f aca="false">R321+R322+R323</f>
        <v>0</v>
      </c>
    </row>
    <row collapsed="false" customFormat="false" customHeight="true" hidden="true" ht="15.75" outlineLevel="0" r="321">
      <c r="A321" s="307"/>
      <c r="B321" s="125"/>
      <c r="C321" s="18"/>
      <c r="D321" s="18"/>
      <c r="E321" s="23" t="s">
        <v>65</v>
      </c>
      <c r="F321" s="308" t="s">
        <v>66</v>
      </c>
      <c r="G321" s="308"/>
      <c r="H321" s="313" t="n">
        <f aca="false">I321+K321++R321+Q321</f>
        <v>12183</v>
      </c>
      <c r="I321" s="14" t="n">
        <v>0</v>
      </c>
      <c r="J321" s="314" t="s">
        <v>226</v>
      </c>
      <c r="K321" s="310" t="n">
        <v>0</v>
      </c>
      <c r="L321" s="321" t="s">
        <v>66</v>
      </c>
      <c r="M321" s="321"/>
      <c r="N321" s="321"/>
      <c r="O321" s="321"/>
      <c r="P321" s="321"/>
      <c r="Q321" s="198" t="n">
        <v>12183</v>
      </c>
      <c r="R321" s="14" t="n">
        <v>0</v>
      </c>
    </row>
    <row collapsed="false" customFormat="false" customHeight="true" hidden="true" ht="15.75" outlineLevel="0" r="322">
      <c r="A322" s="307"/>
      <c r="B322" s="125"/>
      <c r="C322" s="18"/>
      <c r="D322" s="18"/>
      <c r="E322" s="46"/>
      <c r="F322" s="308" t="s">
        <v>67</v>
      </c>
      <c r="G322" s="308"/>
      <c r="H322" s="313" t="n">
        <f aca="false">I322+K322++R322+Q322</f>
        <v>11616</v>
      </c>
      <c r="I322" s="14" t="n">
        <v>0</v>
      </c>
      <c r="J322" s="316" t="s">
        <v>67</v>
      </c>
      <c r="K322" s="14" t="n">
        <v>0</v>
      </c>
      <c r="L322" s="321" t="s">
        <v>67</v>
      </c>
      <c r="M322" s="321"/>
      <c r="N322" s="321"/>
      <c r="O322" s="321"/>
      <c r="P322" s="321"/>
      <c r="Q322" s="198" t="n">
        <v>11616</v>
      </c>
      <c r="R322" s="14" t="n">
        <v>0</v>
      </c>
    </row>
    <row collapsed="false" customFormat="false" customHeight="true" hidden="true" ht="15.75" outlineLevel="0" r="323">
      <c r="A323" s="307"/>
      <c r="B323" s="126"/>
      <c r="C323" s="18"/>
      <c r="D323" s="18"/>
      <c r="E323" s="48"/>
      <c r="F323" s="308" t="s">
        <v>68</v>
      </c>
      <c r="G323" s="308"/>
      <c r="H323" s="309" t="n">
        <f aca="false">I323+K323++R323+Q323</f>
        <v>12945.8</v>
      </c>
      <c r="I323" s="8" t="n">
        <v>0</v>
      </c>
      <c r="J323" s="317" t="s">
        <v>68</v>
      </c>
      <c r="K323" s="8" t="n">
        <v>0</v>
      </c>
      <c r="L323" s="321" t="s">
        <v>68</v>
      </c>
      <c r="M323" s="321"/>
      <c r="N323" s="321"/>
      <c r="O323" s="321"/>
      <c r="P323" s="321"/>
      <c r="Q323" s="198" t="n">
        <v>12945.8</v>
      </c>
      <c r="R323" s="14" t="n">
        <v>0</v>
      </c>
    </row>
    <row collapsed="false" customFormat="false" customHeight="true" hidden="true" ht="24" outlineLevel="0" r="324">
      <c r="A324" s="14"/>
      <c r="B324" s="291" t="s">
        <v>71</v>
      </c>
      <c r="C324" s="292"/>
      <c r="D324" s="292"/>
      <c r="E324" s="292"/>
      <c r="F324" s="322"/>
      <c r="G324" s="323"/>
      <c r="H324" s="258" t="n">
        <f aca="false">Q324+I324+K324+R324</f>
        <v>71409.3</v>
      </c>
      <c r="I324" s="324" t="n">
        <f aca="false">I325+I326+I327</f>
        <v>0</v>
      </c>
      <c r="J324" s="257"/>
      <c r="K324" s="324" t="n">
        <f aca="false">K325+K326+K327</f>
        <v>0</v>
      </c>
      <c r="L324" s="325"/>
      <c r="M324" s="325"/>
      <c r="N324" s="325"/>
      <c r="O324" s="325"/>
      <c r="P324" s="325"/>
      <c r="Q324" s="326" t="n">
        <f aca="false">Q325+Q326+Q327</f>
        <v>71409.3</v>
      </c>
      <c r="R324" s="327" t="n">
        <f aca="false">R325+R326+R327</f>
        <v>0</v>
      </c>
    </row>
    <row collapsed="false" customFormat="false" customHeight="true" hidden="true" ht="15.75" outlineLevel="0" r="325">
      <c r="A325" s="14"/>
      <c r="B325" s="291"/>
      <c r="C325" s="292"/>
      <c r="D325" s="292"/>
      <c r="E325" s="292"/>
      <c r="F325" s="328" t="s">
        <v>66</v>
      </c>
      <c r="G325" s="328"/>
      <c r="H325" s="258" t="n">
        <f aca="false">Q325+I325+K325+R325</f>
        <v>23676</v>
      </c>
      <c r="I325" s="324" t="n">
        <f aca="false">I317+I321</f>
        <v>0</v>
      </c>
      <c r="J325" s="257" t="s">
        <v>226</v>
      </c>
      <c r="K325" s="324" t="n">
        <f aca="false">K321+K317</f>
        <v>0</v>
      </c>
      <c r="L325" s="329" t="s">
        <v>66</v>
      </c>
      <c r="M325" s="329"/>
      <c r="N325" s="329"/>
      <c r="O325" s="329"/>
      <c r="P325" s="329"/>
      <c r="Q325" s="274" t="n">
        <f aca="false">Q317+Q321</f>
        <v>23676</v>
      </c>
      <c r="R325" s="327" t="n">
        <f aca="false">R317+R321</f>
        <v>0</v>
      </c>
    </row>
    <row collapsed="false" customFormat="false" customHeight="true" hidden="true" ht="15.75" outlineLevel="0" r="326">
      <c r="A326" s="14"/>
      <c r="B326" s="291"/>
      <c r="C326" s="292"/>
      <c r="D326" s="292"/>
      <c r="E326" s="292"/>
      <c r="F326" s="328" t="s">
        <v>67</v>
      </c>
      <c r="G326" s="328"/>
      <c r="H326" s="258" t="n">
        <f aca="false">Q326+I326+K326+R326</f>
        <v>22574.5</v>
      </c>
      <c r="I326" s="324" t="n">
        <f aca="false">I318+I322</f>
        <v>0</v>
      </c>
      <c r="J326" s="274" t="s">
        <v>67</v>
      </c>
      <c r="K326" s="324" t="n">
        <f aca="false">K322+K318</f>
        <v>0</v>
      </c>
      <c r="L326" s="330" t="s">
        <v>67</v>
      </c>
      <c r="M326" s="330"/>
      <c r="N326" s="330"/>
      <c r="O326" s="330"/>
      <c r="P326" s="330"/>
      <c r="Q326" s="274" t="n">
        <f aca="false">Q318+Q322</f>
        <v>22574.5</v>
      </c>
      <c r="R326" s="327" t="n">
        <f aca="false">R318+R322</f>
        <v>0</v>
      </c>
    </row>
    <row collapsed="false" customFormat="false" customHeight="true" hidden="true" ht="15.75" outlineLevel="0" r="327">
      <c r="A327" s="14"/>
      <c r="B327" s="291"/>
      <c r="C327" s="292"/>
      <c r="D327" s="292"/>
      <c r="E327" s="292"/>
      <c r="F327" s="328" t="s">
        <v>68</v>
      </c>
      <c r="G327" s="328"/>
      <c r="H327" s="258" t="n">
        <f aca="false">Q327+I327+K327+R327</f>
        <v>25158.8</v>
      </c>
      <c r="I327" s="324" t="n">
        <f aca="false">I319+I323</f>
        <v>0</v>
      </c>
      <c r="J327" s="274" t="s">
        <v>68</v>
      </c>
      <c r="K327" s="324" t="n">
        <f aca="false">K323+K319</f>
        <v>0</v>
      </c>
      <c r="L327" s="330" t="s">
        <v>68</v>
      </c>
      <c r="M327" s="330"/>
      <c r="N327" s="330"/>
      <c r="O327" s="330"/>
      <c r="P327" s="330"/>
      <c r="Q327" s="274" t="n">
        <f aca="false">Q323+Q319</f>
        <v>25158.8</v>
      </c>
      <c r="R327" s="327" t="n">
        <f aca="false">R319+R323</f>
        <v>0</v>
      </c>
    </row>
    <row collapsed="false" customFormat="false" customHeight="true" hidden="true" ht="42" outlineLevel="0" r="328">
      <c r="A328" s="226" t="s">
        <v>20</v>
      </c>
      <c r="B328" s="14" t="s">
        <v>21</v>
      </c>
      <c r="C328" s="18" t="s">
        <v>73</v>
      </c>
      <c r="D328" s="18" t="s">
        <v>227</v>
      </c>
      <c r="E328" s="23" t="s">
        <v>64</v>
      </c>
      <c r="F328" s="318"/>
      <c r="G328" s="319"/>
      <c r="H328" s="331" t="n">
        <f aca="false">I328+J328+L328+R328</f>
        <v>113.4</v>
      </c>
      <c r="I328" s="19"/>
      <c r="J328" s="19"/>
      <c r="K328" s="19"/>
      <c r="L328" s="6" t="n">
        <v>113.4</v>
      </c>
      <c r="M328" s="6"/>
      <c r="N328" s="6"/>
      <c r="O328" s="6"/>
      <c r="P328" s="6"/>
      <c r="Q328" s="6"/>
      <c r="R328" s="19"/>
    </row>
    <row collapsed="false" customFormat="false" customHeight="false" hidden="true" ht="15" outlineLevel="0" r="329">
      <c r="A329" s="226"/>
      <c r="B329" s="14"/>
      <c r="C329" s="18"/>
      <c r="D329" s="18"/>
      <c r="E329" s="20" t="s">
        <v>65</v>
      </c>
      <c r="F329" s="332"/>
      <c r="G329" s="333"/>
      <c r="H329" s="334"/>
      <c r="I329" s="19"/>
      <c r="J329" s="19"/>
      <c r="K329" s="19"/>
      <c r="L329" s="6"/>
      <c r="M329" s="6"/>
      <c r="N329" s="6"/>
      <c r="O329" s="6"/>
      <c r="P329" s="6"/>
      <c r="Q329" s="6"/>
      <c r="R329" s="19"/>
    </row>
    <row collapsed="false" customFormat="false" customHeight="true" hidden="true" ht="29.25" outlineLevel="0" r="330">
      <c r="A330" s="226"/>
      <c r="B330" s="14"/>
      <c r="C330" s="18"/>
      <c r="D330" s="18" t="s">
        <v>227</v>
      </c>
      <c r="E330" s="23" t="s">
        <v>69</v>
      </c>
      <c r="F330" s="335"/>
      <c r="G330" s="336"/>
      <c r="H330" s="331" t="n">
        <f aca="false">I330+J330+L330+R330</f>
        <v>1096.49</v>
      </c>
      <c r="I330" s="18"/>
      <c r="J330" s="18"/>
      <c r="K330" s="18"/>
      <c r="L330" s="6" t="n">
        <v>1096.49</v>
      </c>
      <c r="M330" s="6"/>
      <c r="N330" s="6"/>
      <c r="O330" s="6"/>
      <c r="P330" s="6"/>
      <c r="Q330" s="6"/>
      <c r="R330" s="18"/>
    </row>
    <row collapsed="false" customFormat="false" customHeight="false" hidden="true" ht="15" outlineLevel="0" r="331">
      <c r="A331" s="226"/>
      <c r="B331" s="14"/>
      <c r="C331" s="18"/>
      <c r="D331" s="18"/>
      <c r="E331" s="20" t="s">
        <v>65</v>
      </c>
      <c r="F331" s="332"/>
      <c r="G331" s="333"/>
      <c r="H331" s="334"/>
      <c r="I331" s="18"/>
      <c r="J331" s="18"/>
      <c r="K331" s="18"/>
      <c r="L331" s="6"/>
      <c r="M331" s="6"/>
      <c r="N331" s="6"/>
      <c r="O331" s="6"/>
      <c r="P331" s="6"/>
      <c r="Q331" s="6"/>
      <c r="R331" s="18"/>
    </row>
    <row collapsed="false" customFormat="false" customHeight="true" hidden="true" ht="15" outlineLevel="0" r="332">
      <c r="A332" s="226"/>
      <c r="B332" s="14"/>
      <c r="C332" s="18"/>
      <c r="D332" s="18" t="s">
        <v>227</v>
      </c>
      <c r="E332" s="23" t="s">
        <v>70</v>
      </c>
      <c r="F332" s="335"/>
      <c r="G332" s="336"/>
      <c r="H332" s="331" t="n">
        <f aca="false">I332+J332+L332+R332</f>
        <v>214</v>
      </c>
      <c r="I332" s="18"/>
      <c r="J332" s="18"/>
      <c r="K332" s="18"/>
      <c r="L332" s="6" t="n">
        <v>214</v>
      </c>
      <c r="M332" s="6"/>
      <c r="N332" s="6"/>
      <c r="O332" s="6"/>
      <c r="P332" s="6"/>
      <c r="Q332" s="6"/>
      <c r="R332" s="18"/>
    </row>
    <row collapsed="false" customFormat="false" customHeight="false" hidden="true" ht="15" outlineLevel="0" r="333">
      <c r="A333" s="226"/>
      <c r="B333" s="14"/>
      <c r="C333" s="18"/>
      <c r="D333" s="18"/>
      <c r="E333" s="23" t="s">
        <v>65</v>
      </c>
      <c r="F333" s="318"/>
      <c r="G333" s="319"/>
      <c r="H333" s="337"/>
      <c r="I333" s="18"/>
      <c r="J333" s="18"/>
      <c r="K333" s="18"/>
      <c r="L333" s="6"/>
      <c r="M333" s="6"/>
      <c r="N333" s="6"/>
      <c r="O333" s="6"/>
      <c r="P333" s="6"/>
      <c r="Q333" s="6"/>
      <c r="R333" s="18"/>
    </row>
    <row collapsed="false" customFormat="false" customHeight="false" hidden="true" ht="15" outlineLevel="0" r="334">
      <c r="A334" s="226"/>
      <c r="B334" s="14"/>
      <c r="C334" s="18"/>
      <c r="D334" s="18"/>
      <c r="E334" s="23"/>
      <c r="F334" s="318"/>
      <c r="G334" s="319"/>
      <c r="H334" s="337"/>
      <c r="I334" s="18"/>
      <c r="J334" s="18"/>
      <c r="K334" s="18"/>
      <c r="L334" s="6"/>
      <c r="M334" s="6"/>
      <c r="N334" s="6"/>
      <c r="O334" s="6"/>
      <c r="P334" s="6"/>
      <c r="Q334" s="6"/>
      <c r="R334" s="18"/>
    </row>
    <row collapsed="false" customFormat="false" customHeight="false" hidden="true" ht="15" outlineLevel="0" r="335">
      <c r="A335" s="226"/>
      <c r="B335" s="14"/>
      <c r="C335" s="18"/>
      <c r="D335" s="18"/>
      <c r="E335" s="23"/>
      <c r="F335" s="318"/>
      <c r="G335" s="319"/>
      <c r="H335" s="337"/>
      <c r="I335" s="18"/>
      <c r="J335" s="18"/>
      <c r="K335" s="18"/>
      <c r="L335" s="6"/>
      <c r="M335" s="6"/>
      <c r="N335" s="6"/>
      <c r="O335" s="6"/>
      <c r="P335" s="6"/>
      <c r="Q335" s="6"/>
      <c r="R335" s="18"/>
    </row>
    <row collapsed="false" customFormat="false" customHeight="false" hidden="true" ht="15" outlineLevel="0" r="336">
      <c r="A336" s="226"/>
      <c r="B336" s="14"/>
      <c r="C336" s="18"/>
      <c r="D336" s="18"/>
      <c r="E336" s="23"/>
      <c r="F336" s="318"/>
      <c r="G336" s="319"/>
      <c r="H336" s="337"/>
      <c r="I336" s="18"/>
      <c r="J336" s="18"/>
      <c r="K336" s="18"/>
      <c r="L336" s="6"/>
      <c r="M336" s="6"/>
      <c r="N336" s="6"/>
      <c r="O336" s="6"/>
      <c r="P336" s="6"/>
      <c r="Q336" s="6"/>
      <c r="R336" s="18"/>
    </row>
    <row collapsed="false" customFormat="false" customHeight="false" hidden="true" ht="15" outlineLevel="0" r="337">
      <c r="A337" s="226"/>
      <c r="B337" s="14"/>
      <c r="C337" s="18"/>
      <c r="D337" s="18"/>
      <c r="E337" s="23"/>
      <c r="F337" s="318"/>
      <c r="G337" s="319"/>
      <c r="H337" s="337"/>
      <c r="I337" s="18"/>
      <c r="J337" s="18"/>
      <c r="K337" s="18"/>
      <c r="L337" s="6"/>
      <c r="M337" s="6"/>
      <c r="N337" s="6"/>
      <c r="O337" s="6"/>
      <c r="P337" s="6"/>
      <c r="Q337" s="6"/>
      <c r="R337" s="18"/>
    </row>
    <row collapsed="false" customFormat="false" customHeight="false" hidden="true" ht="15" outlineLevel="0" r="338">
      <c r="A338" s="226"/>
      <c r="B338" s="14"/>
      <c r="C338" s="18"/>
      <c r="D338" s="18"/>
      <c r="E338" s="23"/>
      <c r="F338" s="318"/>
      <c r="G338" s="319"/>
      <c r="H338" s="337"/>
      <c r="I338" s="18"/>
      <c r="J338" s="18"/>
      <c r="K338" s="18"/>
      <c r="L338" s="6"/>
      <c r="M338" s="6"/>
      <c r="N338" s="6"/>
      <c r="O338" s="6"/>
      <c r="P338" s="6"/>
      <c r="Q338" s="6"/>
      <c r="R338" s="18"/>
    </row>
    <row collapsed="false" customFormat="false" customHeight="false" hidden="true" ht="15" outlineLevel="0" r="339">
      <c r="A339" s="226"/>
      <c r="B339" s="14"/>
      <c r="C339" s="18"/>
      <c r="D339" s="18"/>
      <c r="E339" s="23"/>
      <c r="F339" s="318"/>
      <c r="G339" s="319"/>
      <c r="H339" s="337"/>
      <c r="I339" s="18"/>
      <c r="J339" s="18"/>
      <c r="K339" s="18"/>
      <c r="L339" s="6"/>
      <c r="M339" s="6"/>
      <c r="N339" s="6"/>
      <c r="O339" s="6"/>
      <c r="P339" s="6"/>
      <c r="Q339" s="6"/>
      <c r="R339" s="18"/>
    </row>
    <row collapsed="false" customFormat="false" customHeight="false" hidden="true" ht="15" outlineLevel="0" r="340">
      <c r="A340" s="226"/>
      <c r="B340" s="14"/>
      <c r="C340" s="18"/>
      <c r="D340" s="18"/>
      <c r="E340" s="23"/>
      <c r="F340" s="318"/>
      <c r="G340" s="319"/>
      <c r="H340" s="337"/>
      <c r="I340" s="18"/>
      <c r="J340" s="18"/>
      <c r="K340" s="18"/>
      <c r="L340" s="6"/>
      <c r="M340" s="6"/>
      <c r="N340" s="6"/>
      <c r="O340" s="6"/>
      <c r="P340" s="6"/>
      <c r="Q340" s="6"/>
      <c r="R340" s="18"/>
    </row>
    <row collapsed="false" customFormat="false" customHeight="true" hidden="true" ht="8.25" outlineLevel="0" r="341">
      <c r="A341" s="226"/>
      <c r="B341" s="14"/>
      <c r="C341" s="18"/>
      <c r="D341" s="18"/>
      <c r="E341" s="20"/>
      <c r="F341" s="9"/>
      <c r="G341" s="315"/>
      <c r="H341" s="338"/>
      <c r="I341" s="18"/>
      <c r="J341" s="18"/>
      <c r="K341" s="18"/>
      <c r="L341" s="6"/>
      <c r="M341" s="6"/>
      <c r="N341" s="6"/>
      <c r="O341" s="6"/>
      <c r="P341" s="6"/>
      <c r="Q341" s="6"/>
      <c r="R341" s="18"/>
    </row>
    <row collapsed="false" customFormat="true" customHeight="true" hidden="true" ht="14.45" outlineLevel="0" r="342" s="340">
      <c r="A342" s="255"/>
      <c r="B342" s="255" t="s">
        <v>71</v>
      </c>
      <c r="C342" s="256"/>
      <c r="D342" s="256"/>
      <c r="E342" s="256"/>
      <c r="F342" s="257"/>
      <c r="G342" s="258"/>
      <c r="H342" s="339" t="n">
        <f aca="false">H332+H330+H328</f>
        <v>1423.89</v>
      </c>
      <c r="I342" s="274"/>
      <c r="J342" s="275"/>
      <c r="K342" s="275"/>
      <c r="L342" s="257" t="n">
        <v>599.2</v>
      </c>
      <c r="M342" s="258"/>
      <c r="N342" s="258"/>
      <c r="O342" s="258"/>
      <c r="P342" s="258"/>
      <c r="Q342" s="339" t="n">
        <f aca="false">L332+L330+L328</f>
        <v>1423.89</v>
      </c>
      <c r="R342" s="264" t="s">
        <v>148</v>
      </c>
    </row>
    <row collapsed="false" customFormat="false" customHeight="false" hidden="true" ht="15.75" outlineLevel="0" r="343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</row>
    <row collapsed="false" customFormat="false" customHeight="false" hidden="true" ht="15.75" outlineLevel="0" r="344">
      <c r="A344" s="25"/>
    </row>
    <row collapsed="false" customFormat="false" customHeight="false" hidden="true" ht="15.75" outlineLevel="0" r="345">
      <c r="A345" s="2"/>
    </row>
    <row collapsed="false" customFormat="false" customHeight="false" hidden="true" ht="15.75" outlineLevel="0" r="346">
      <c r="A346" s="1" t="s">
        <v>228</v>
      </c>
    </row>
    <row collapsed="false" customFormat="false" customHeight="false" hidden="true" ht="15.75" outlineLevel="0" r="347">
      <c r="A347" s="26" t="s">
        <v>229</v>
      </c>
      <c r="B347" s="26"/>
      <c r="C347" s="26"/>
      <c r="D347" s="26"/>
      <c r="E347" s="26"/>
      <c r="F347" s="26"/>
      <c r="G347" s="26"/>
    </row>
    <row collapsed="false" customFormat="false" customHeight="false" hidden="true" ht="15.75" outlineLevel="0" r="348">
      <c r="A348" s="2"/>
    </row>
    <row collapsed="false" customFormat="false" customHeight="true" hidden="true" ht="164.25" outlineLevel="0" r="349">
      <c r="A349" s="6" t="s">
        <v>154</v>
      </c>
      <c r="B349" s="6" t="s">
        <v>200</v>
      </c>
      <c r="C349" s="6" t="s">
        <v>50</v>
      </c>
      <c r="D349" s="6" t="s">
        <v>201</v>
      </c>
      <c r="E349" s="6" t="s">
        <v>52</v>
      </c>
      <c r="F349" s="6" t="s">
        <v>202</v>
      </c>
      <c r="G349" s="6"/>
      <c r="H349" s="6"/>
      <c r="I349" s="6"/>
      <c r="J349" s="6"/>
    </row>
    <row collapsed="false" customFormat="false" customHeight="false" hidden="true" ht="45" outlineLevel="0" r="350">
      <c r="A350" s="6"/>
      <c r="B350" s="6"/>
      <c r="C350" s="6"/>
      <c r="D350" s="6"/>
      <c r="E350" s="6"/>
      <c r="F350" s="7" t="s">
        <v>56</v>
      </c>
      <c r="G350" s="7" t="s">
        <v>57</v>
      </c>
      <c r="H350" s="7" t="s">
        <v>58</v>
      </c>
      <c r="I350" s="7" t="s">
        <v>204</v>
      </c>
      <c r="J350" s="197" t="s">
        <v>205</v>
      </c>
    </row>
    <row collapsed="false" customFormat="false" customHeight="false" hidden="true" ht="15" outlineLevel="0" r="351">
      <c r="A351" s="182" t="n">
        <v>1</v>
      </c>
      <c r="B351" s="182" t="n">
        <v>2</v>
      </c>
      <c r="C351" s="182" t="n">
        <v>3</v>
      </c>
      <c r="D351" s="182" t="n">
        <v>4</v>
      </c>
      <c r="E351" s="182" t="n">
        <v>5</v>
      </c>
      <c r="F351" s="182" t="n">
        <v>6</v>
      </c>
      <c r="G351" s="182" t="n">
        <v>7</v>
      </c>
      <c r="H351" s="182" t="n">
        <v>8</v>
      </c>
      <c r="I351" s="182" t="n">
        <v>9</v>
      </c>
      <c r="J351" s="197" t="n">
        <v>10</v>
      </c>
    </row>
    <row collapsed="false" customFormat="false" customHeight="true" hidden="true" ht="15" outlineLevel="0" r="352">
      <c r="A352" s="14" t="n">
        <v>2</v>
      </c>
      <c r="B352" s="265" t="s">
        <v>230</v>
      </c>
      <c r="C352" s="18" t="s">
        <v>231</v>
      </c>
      <c r="D352" s="14" t="s">
        <v>232</v>
      </c>
      <c r="E352" s="23" t="s">
        <v>64</v>
      </c>
      <c r="F352" s="292" t="n">
        <f aca="false">G352++H352+I352+J352</f>
        <v>141.8</v>
      </c>
      <c r="G352" s="292" t="n">
        <f aca="false">G365+G373</f>
        <v>0</v>
      </c>
      <c r="H352" s="292" t="n">
        <f aca="false">H365+H373</f>
        <v>0</v>
      </c>
      <c r="I352" s="292" t="n">
        <f aca="false">I365+I373</f>
        <v>141.8</v>
      </c>
      <c r="J352" s="292" t="n">
        <f aca="false">J365+J373</f>
        <v>0</v>
      </c>
    </row>
    <row collapsed="false" customFormat="false" customHeight="true" hidden="true" ht="60.75" outlineLevel="0" r="353">
      <c r="A353" s="14"/>
      <c r="B353" s="189" t="s">
        <v>27</v>
      </c>
      <c r="C353" s="18"/>
      <c r="D353" s="14"/>
      <c r="E353" s="20" t="s">
        <v>65</v>
      </c>
      <c r="F353" s="292"/>
      <c r="G353" s="292"/>
      <c r="H353" s="292"/>
      <c r="I353" s="292"/>
      <c r="J353" s="292"/>
    </row>
    <row collapsed="false" customFormat="false" customHeight="true" hidden="true" ht="58.5" outlineLevel="0" r="354">
      <c r="A354" s="14"/>
      <c r="B354" s="189"/>
      <c r="C354" s="341" t="s">
        <v>66</v>
      </c>
      <c r="D354" s="14"/>
      <c r="E354" s="185" t="s">
        <v>69</v>
      </c>
      <c r="F354" s="200" t="n">
        <f aca="false">G354++H354+I354+J354</f>
        <v>278.2</v>
      </c>
      <c r="G354" s="200" t="n">
        <f aca="false">G376</f>
        <v>0</v>
      </c>
      <c r="H354" s="200" t="n">
        <f aca="false">H376</f>
        <v>0</v>
      </c>
      <c r="I354" s="200" t="n">
        <f aca="false">I376</f>
        <v>278.2</v>
      </c>
      <c r="J354" s="200" t="n">
        <f aca="false">J376</f>
        <v>0</v>
      </c>
    </row>
    <row collapsed="false" customFormat="false" customHeight="true" hidden="true" ht="58.5" outlineLevel="0" r="355">
      <c r="A355" s="14"/>
      <c r="B355" s="189"/>
      <c r="C355" s="341" t="s">
        <v>67</v>
      </c>
      <c r="D355" s="14"/>
      <c r="E355" s="185"/>
      <c r="F355" s="200" t="n">
        <f aca="false">G355++H355+I355+J355</f>
        <v>993.7</v>
      </c>
      <c r="G355" s="200" t="n">
        <f aca="false">G377</f>
        <v>0</v>
      </c>
      <c r="H355" s="200" t="n">
        <f aca="false">H377</f>
        <v>0</v>
      </c>
      <c r="I355" s="200" t="n">
        <f aca="false">I377</f>
        <v>993.7</v>
      </c>
      <c r="J355" s="200" t="n">
        <f aca="false">J377</f>
        <v>0</v>
      </c>
    </row>
    <row collapsed="false" customFormat="false" customHeight="true" hidden="true" ht="58.5" outlineLevel="0" r="356">
      <c r="A356" s="14"/>
      <c r="B356" s="189"/>
      <c r="C356" s="341" t="s">
        <v>68</v>
      </c>
      <c r="D356" s="14"/>
      <c r="E356" s="185"/>
      <c r="F356" s="200" t="n">
        <f aca="false">G356++H356+I356+J356</f>
        <v>200.9</v>
      </c>
      <c r="G356" s="200" t="n">
        <f aca="false">G378</f>
        <v>0</v>
      </c>
      <c r="H356" s="200" t="n">
        <f aca="false">H378</f>
        <v>0</v>
      </c>
      <c r="I356" s="200" t="n">
        <f aca="false">I378</f>
        <v>200.9</v>
      </c>
      <c r="J356" s="200" t="n">
        <f aca="false">J378</f>
        <v>0</v>
      </c>
    </row>
    <row collapsed="false" customFormat="false" customHeight="true" hidden="true" ht="58.5" outlineLevel="0" r="357">
      <c r="A357" s="14"/>
      <c r="B357" s="188"/>
      <c r="C357" s="341" t="s">
        <v>233</v>
      </c>
      <c r="D357" s="14"/>
      <c r="E357" s="188"/>
      <c r="F357" s="200" t="n">
        <f aca="false">G357++H357+I357+J357</f>
        <v>360.5</v>
      </c>
      <c r="G357" s="202" t="n">
        <f aca="false">G367</f>
        <v>0</v>
      </c>
      <c r="H357" s="202" t="n">
        <f aca="false">H367</f>
        <v>0</v>
      </c>
      <c r="I357" s="202" t="n">
        <f aca="false">I367</f>
        <v>360.5</v>
      </c>
      <c r="J357" s="202" t="n">
        <f aca="false">J367</f>
        <v>0</v>
      </c>
    </row>
    <row collapsed="false" customFormat="false" customHeight="false" hidden="true" ht="15" outlineLevel="0" r="358">
      <c r="A358" s="14"/>
      <c r="B358" s="125"/>
      <c r="C358" s="237"/>
      <c r="D358" s="14"/>
      <c r="E358" s="256" t="s">
        <v>65</v>
      </c>
      <c r="F358" s="342" t="n">
        <f aca="false">F356+F355+F354+F357</f>
        <v>1833.3</v>
      </c>
      <c r="G358" s="342" t="n">
        <f aca="false">G356+G355+G354+G357</f>
        <v>0</v>
      </c>
      <c r="H358" s="342" t="n">
        <f aca="false">H356+H355+H354+H357</f>
        <v>0</v>
      </c>
      <c r="I358" s="342" t="n">
        <f aca="false">I356+I355+I354+I357</f>
        <v>1833.3</v>
      </c>
      <c r="J358" s="342" t="n">
        <f aca="false">J356+J355+J354+J357</f>
        <v>0</v>
      </c>
    </row>
    <row collapsed="false" customFormat="false" customHeight="false" hidden="true" ht="15" outlineLevel="0" r="359">
      <c r="A359" s="14"/>
      <c r="B359" s="125"/>
      <c r="C359" s="341" t="s">
        <v>66</v>
      </c>
      <c r="D359" s="14"/>
      <c r="E359" s="23" t="s">
        <v>70</v>
      </c>
      <c r="F359" s="200" t="n">
        <f aca="false">G359++H359+I359+J359</f>
        <v>226</v>
      </c>
      <c r="G359" s="200" t="n">
        <f aca="false">G381</f>
        <v>0</v>
      </c>
      <c r="H359" s="200" t="n">
        <f aca="false">H381</f>
        <v>0</v>
      </c>
      <c r="I359" s="200" t="n">
        <f aca="false">I381</f>
        <v>226</v>
      </c>
      <c r="J359" s="200" t="n">
        <f aca="false">J381</f>
        <v>0</v>
      </c>
    </row>
    <row collapsed="false" customFormat="false" customHeight="false" hidden="true" ht="15" outlineLevel="0" r="360">
      <c r="A360" s="14"/>
      <c r="B360" s="125"/>
      <c r="C360" s="341" t="s">
        <v>67</v>
      </c>
      <c r="D360" s="14"/>
      <c r="E360" s="23"/>
      <c r="F360" s="200" t="n">
        <f aca="false">G360++H360+I360+J360</f>
        <v>818</v>
      </c>
      <c r="G360" s="200" t="n">
        <f aca="false">G382</f>
        <v>0</v>
      </c>
      <c r="H360" s="200" t="n">
        <f aca="false">H382</f>
        <v>0</v>
      </c>
      <c r="I360" s="200" t="n">
        <f aca="false">I382</f>
        <v>818</v>
      </c>
      <c r="J360" s="200" t="n">
        <f aca="false">J382</f>
        <v>0</v>
      </c>
    </row>
    <row collapsed="false" customFormat="false" customHeight="false" hidden="true" ht="15" outlineLevel="0" r="361">
      <c r="A361" s="14"/>
      <c r="B361" s="125"/>
      <c r="C361" s="341" t="s">
        <v>68</v>
      </c>
      <c r="D361" s="14"/>
      <c r="E361" s="23"/>
      <c r="F361" s="200" t="n">
        <f aca="false">G361++H361+I361+J361</f>
        <v>213.1</v>
      </c>
      <c r="G361" s="200" t="n">
        <f aca="false">G383</f>
        <v>0</v>
      </c>
      <c r="H361" s="200" t="n">
        <f aca="false">H383</f>
        <v>0</v>
      </c>
      <c r="I361" s="200" t="n">
        <f aca="false">I383</f>
        <v>213.1</v>
      </c>
      <c r="J361" s="200" t="n">
        <f aca="false">J383</f>
        <v>0</v>
      </c>
    </row>
    <row collapsed="false" customFormat="false" customHeight="false" hidden="true" ht="15" outlineLevel="0" r="362">
      <c r="A362" s="14"/>
      <c r="B362" s="125"/>
      <c r="C362" s="341" t="s">
        <v>233</v>
      </c>
      <c r="D362" s="14"/>
      <c r="E362" s="23"/>
      <c r="F362" s="200" t="n">
        <f aca="false">G362++H362+I362+J362</f>
        <v>282.2</v>
      </c>
      <c r="G362" s="343" t="n">
        <f aca="false">G369</f>
        <v>0</v>
      </c>
      <c r="H362" s="200" t="n">
        <f aca="false">H369</f>
        <v>0</v>
      </c>
      <c r="I362" s="200" t="n">
        <f aca="false">I369</f>
        <v>282.2</v>
      </c>
      <c r="J362" s="200" t="n">
        <f aca="false">J369</f>
        <v>0</v>
      </c>
    </row>
    <row collapsed="false" customFormat="false" customHeight="false" hidden="true" ht="15" outlineLevel="0" r="363">
      <c r="A363" s="14"/>
      <c r="B363" s="126"/>
      <c r="C363" s="8"/>
      <c r="D363" s="14"/>
      <c r="E363" s="20" t="s">
        <v>65</v>
      </c>
      <c r="F363" s="344" t="n">
        <f aca="false">F361+F360+F359+F362</f>
        <v>1539.3</v>
      </c>
      <c r="G363" s="230" t="n">
        <f aca="false">G361+G360+G359+G362</f>
        <v>0</v>
      </c>
      <c r="H363" s="230" t="n">
        <f aca="false">H361+H360+H359+H362</f>
        <v>0</v>
      </c>
      <c r="I363" s="230" t="n">
        <f aca="false">I361+I360+I359+I362</f>
        <v>1539.3</v>
      </c>
      <c r="J363" s="230" t="n">
        <f aca="false">J361+J360+J359+J362</f>
        <v>0</v>
      </c>
    </row>
    <row collapsed="false" customFormat="false" customHeight="false" hidden="true" ht="15" outlineLevel="0" r="364">
      <c r="A364" s="255"/>
      <c r="B364" s="255" t="s">
        <v>71</v>
      </c>
      <c r="C364" s="255"/>
      <c r="D364" s="256"/>
      <c r="E364" s="256"/>
      <c r="F364" s="345" t="n">
        <f aca="false">F363+F358+F352</f>
        <v>3514.4</v>
      </c>
      <c r="G364" s="345" t="n">
        <f aca="false">G363+G358+G352</f>
        <v>0</v>
      </c>
      <c r="H364" s="345" t="n">
        <f aca="false">H363+H358+H352</f>
        <v>0</v>
      </c>
      <c r="I364" s="345" t="n">
        <f aca="false">I363+I358+I352</f>
        <v>3514.4</v>
      </c>
      <c r="J364" s="275" t="n">
        <f aca="false">J363+J358+J352</f>
        <v>0</v>
      </c>
    </row>
    <row collapsed="false" customFormat="false" customHeight="true" hidden="true" ht="15.75" outlineLevel="0" r="365">
      <c r="A365" s="346" t="s">
        <v>234</v>
      </c>
      <c r="B365" s="347" t="s">
        <v>79</v>
      </c>
      <c r="C365" s="18" t="s">
        <v>231</v>
      </c>
      <c r="D365" s="14" t="s">
        <v>235</v>
      </c>
      <c r="E365" s="23" t="s">
        <v>64</v>
      </c>
      <c r="F365" s="271" t="n">
        <f aca="false">G365+H365+I365+J365</f>
        <v>141.8</v>
      </c>
      <c r="G365" s="11" t="n">
        <v>0</v>
      </c>
      <c r="H365" s="11" t="n">
        <v>0</v>
      </c>
      <c r="I365" s="19" t="n">
        <v>141.8</v>
      </c>
      <c r="J365" s="11" t="n">
        <v>0</v>
      </c>
    </row>
    <row collapsed="false" customFormat="false" customHeight="false" hidden="true" ht="45" outlineLevel="0" r="366">
      <c r="A366" s="346"/>
      <c r="B366" s="188" t="s">
        <v>76</v>
      </c>
      <c r="C366" s="18"/>
      <c r="D366" s="14"/>
      <c r="E366" s="20" t="s">
        <v>65</v>
      </c>
      <c r="F366" s="271"/>
      <c r="G366" s="11"/>
      <c r="H366" s="11"/>
      <c r="I366" s="19"/>
      <c r="J366" s="11"/>
    </row>
    <row collapsed="false" customFormat="false" customHeight="false" hidden="true" ht="15" outlineLevel="0" r="367">
      <c r="A367" s="346"/>
      <c r="B367" s="125"/>
      <c r="C367" s="18"/>
      <c r="D367" s="14"/>
      <c r="E367" s="23" t="s">
        <v>69</v>
      </c>
      <c r="F367" s="239" t="n">
        <f aca="false">G367+H367+I367+J367</f>
        <v>360.5</v>
      </c>
      <c r="G367" s="30" t="n">
        <v>0</v>
      </c>
      <c r="H367" s="30" t="n">
        <v>0</v>
      </c>
      <c r="I367" s="18" t="n">
        <v>360.5</v>
      </c>
      <c r="J367" s="30" t="n">
        <v>0</v>
      </c>
    </row>
    <row collapsed="false" customFormat="false" customHeight="false" hidden="true" ht="15" outlineLevel="0" r="368">
      <c r="A368" s="346"/>
      <c r="B368" s="125"/>
      <c r="C368" s="18"/>
      <c r="D368" s="14"/>
      <c r="E368" s="20" t="s">
        <v>65</v>
      </c>
      <c r="F368" s="239"/>
      <c r="G368" s="30"/>
      <c r="H368" s="30"/>
      <c r="I368" s="18"/>
      <c r="J368" s="30"/>
    </row>
    <row collapsed="false" customFormat="false" customHeight="false" hidden="true" ht="15" outlineLevel="0" r="369">
      <c r="A369" s="346"/>
      <c r="B369" s="125"/>
      <c r="C369" s="18"/>
      <c r="D369" s="14"/>
      <c r="E369" s="23" t="s">
        <v>70</v>
      </c>
      <c r="F369" s="239" t="n">
        <f aca="false">G369+H369+I369+J369</f>
        <v>282.2</v>
      </c>
      <c r="G369" s="30" t="n">
        <v>0</v>
      </c>
      <c r="H369" s="30" t="n">
        <v>0</v>
      </c>
      <c r="I369" s="18" t="n">
        <v>282.2</v>
      </c>
      <c r="J369" s="30" t="n">
        <v>0</v>
      </c>
    </row>
    <row collapsed="false" customFormat="false" customHeight="false" hidden="true" ht="15" outlineLevel="0" r="370">
      <c r="A370" s="346"/>
      <c r="B370" s="126"/>
      <c r="C370" s="18"/>
      <c r="D370" s="14"/>
      <c r="E370" s="20" t="s">
        <v>65</v>
      </c>
      <c r="F370" s="239"/>
      <c r="G370" s="30"/>
      <c r="H370" s="30"/>
      <c r="I370" s="18"/>
      <c r="J370" s="30"/>
    </row>
    <row collapsed="false" customFormat="false" customHeight="false" hidden="true" ht="15.75" outlineLevel="0" r="371">
      <c r="A371" s="255"/>
      <c r="B371" s="255" t="s">
        <v>71</v>
      </c>
      <c r="C371" s="255"/>
      <c r="D371" s="348"/>
      <c r="E371" s="348"/>
      <c r="F371" s="349" t="n">
        <f aca="false">F369+F367+F365</f>
        <v>784.5</v>
      </c>
      <c r="G371" s="349" t="n">
        <f aca="false">G369+G367+G365</f>
        <v>0</v>
      </c>
      <c r="H371" s="349" t="n">
        <f aca="false">H369+H367+H365</f>
        <v>0</v>
      </c>
      <c r="I371" s="349" t="n">
        <f aca="false">I369+I367+I365</f>
        <v>784.5</v>
      </c>
      <c r="J371" s="349" t="n">
        <f aca="false">J369+J367+J365</f>
        <v>0</v>
      </c>
    </row>
    <row collapsed="false" customFormat="false" customHeight="false" hidden="true" ht="15.75" outlineLevel="0" r="372">
      <c r="A372" s="25"/>
    </row>
    <row collapsed="false" customFormat="false" customHeight="true" hidden="true" ht="15.75" outlineLevel="0" r="373">
      <c r="A373" s="350" t="s">
        <v>33</v>
      </c>
      <c r="B373" s="30" t="s">
        <v>236</v>
      </c>
      <c r="C373" s="14"/>
      <c r="D373" s="14"/>
      <c r="E373" s="351" t="s">
        <v>64</v>
      </c>
      <c r="F373" s="6" t="n">
        <v>0</v>
      </c>
      <c r="G373" s="30" t="n">
        <v>0</v>
      </c>
      <c r="H373" s="30" t="n">
        <v>0</v>
      </c>
      <c r="I373" s="6" t="n">
        <v>0</v>
      </c>
      <c r="J373" s="30" t="n">
        <v>0</v>
      </c>
    </row>
    <row collapsed="false" customFormat="false" customHeight="true" hidden="true" ht="60.75" outlineLevel="0" r="374">
      <c r="A374" s="350"/>
      <c r="B374" s="30"/>
      <c r="C374" s="14"/>
      <c r="D374" s="14"/>
      <c r="E374" s="20" t="s">
        <v>65</v>
      </c>
      <c r="F374" s="6"/>
      <c r="G374" s="30"/>
      <c r="H374" s="30"/>
      <c r="I374" s="6"/>
      <c r="J374" s="30"/>
    </row>
    <row collapsed="false" customFormat="false" customHeight="true" hidden="true" ht="47.25" outlineLevel="0" r="375">
      <c r="A375" s="350"/>
      <c r="B375" s="30"/>
      <c r="C375" s="310"/>
      <c r="D375" s="185" t="s">
        <v>237</v>
      </c>
      <c r="E375" s="185" t="s">
        <v>69</v>
      </c>
      <c r="F375" s="230" t="n">
        <f aca="false">F376+F377+F378</f>
        <v>1472.8</v>
      </c>
      <c r="G375" s="352" t="n">
        <f aca="false">G376+G377+G378</f>
        <v>0</v>
      </c>
      <c r="H375" s="352" t="n">
        <f aca="false">H376+H377+H378</f>
        <v>0</v>
      </c>
      <c r="I375" s="352" t="n">
        <f aca="false">I376+I377+I378</f>
        <v>1472.8</v>
      </c>
      <c r="J375" s="352" t="n">
        <f aca="false">J376+J377+J378</f>
        <v>0</v>
      </c>
    </row>
    <row collapsed="false" customFormat="false" customHeight="true" hidden="true" ht="30" outlineLevel="0" r="376">
      <c r="A376" s="350"/>
      <c r="B376" s="30"/>
      <c r="C376" s="341" t="s">
        <v>66</v>
      </c>
      <c r="D376" s="185"/>
      <c r="E376" s="185"/>
      <c r="F376" s="246" t="n">
        <f aca="false">G376+H376+I376+J376</f>
        <v>278.2</v>
      </c>
      <c r="G376" s="34" t="n">
        <v>0</v>
      </c>
      <c r="H376" s="34" t="n">
        <v>0</v>
      </c>
      <c r="I376" s="237" t="n">
        <v>278.2</v>
      </c>
      <c r="J376" s="34" t="n">
        <v>0</v>
      </c>
    </row>
    <row collapsed="false" customFormat="false" customHeight="true" hidden="true" ht="30" outlineLevel="0" r="377">
      <c r="A377" s="350"/>
      <c r="B377" s="30"/>
      <c r="C377" s="341" t="s">
        <v>67</v>
      </c>
      <c r="D377" s="185"/>
      <c r="E377" s="185"/>
      <c r="F377" s="246" t="n">
        <f aca="false">G377+H377+I377+J377</f>
        <v>993.7</v>
      </c>
      <c r="G377" s="34" t="n">
        <v>0</v>
      </c>
      <c r="H377" s="34" t="n">
        <v>0</v>
      </c>
      <c r="I377" s="237" t="n">
        <v>993.7</v>
      </c>
      <c r="J377" s="34" t="n">
        <v>0</v>
      </c>
    </row>
    <row collapsed="false" customFormat="false" customHeight="true" hidden="true" ht="25.5" outlineLevel="0" r="378">
      <c r="A378" s="350"/>
      <c r="B378" s="30"/>
      <c r="C378" s="341" t="s">
        <v>68</v>
      </c>
      <c r="D378" s="185"/>
      <c r="E378" s="185"/>
      <c r="F378" s="246" t="n">
        <f aca="false">G378+H378+I378+J378</f>
        <v>200.9</v>
      </c>
      <c r="G378" s="34" t="n">
        <v>0</v>
      </c>
      <c r="H378" s="34" t="n">
        <v>0</v>
      </c>
      <c r="I378" s="237" t="n">
        <v>200.9</v>
      </c>
      <c r="J378" s="34" t="n">
        <v>0</v>
      </c>
    </row>
    <row collapsed="false" customFormat="false" customHeight="true" hidden="true" ht="15.75" outlineLevel="0" r="379">
      <c r="A379" s="350"/>
      <c r="B379" s="30"/>
      <c r="C379" s="237"/>
      <c r="D379" s="185"/>
      <c r="E379" s="20" t="s">
        <v>65</v>
      </c>
      <c r="F379" s="8"/>
      <c r="G379" s="304"/>
      <c r="H379" s="304"/>
      <c r="I379" s="8"/>
      <c r="J379" s="304"/>
    </row>
    <row collapsed="false" customFormat="false" customHeight="true" hidden="true" ht="15" outlineLevel="0" r="380">
      <c r="A380" s="350"/>
      <c r="B380" s="30"/>
      <c r="C380" s="310"/>
      <c r="D380" s="353"/>
      <c r="E380" s="23" t="s">
        <v>70</v>
      </c>
      <c r="F380" s="230" t="n">
        <f aca="false">G380+H380+I380+J380</f>
        <v>1257.1</v>
      </c>
      <c r="G380" s="352" t="n">
        <f aca="false">G381+G382+G383</f>
        <v>0</v>
      </c>
      <c r="H380" s="352" t="n">
        <f aca="false">H381+H382+H383</f>
        <v>0</v>
      </c>
      <c r="I380" s="352" t="n">
        <f aca="false">I381+I382+I383</f>
        <v>1257.1</v>
      </c>
      <c r="J380" s="352" t="n">
        <f aca="false">J381+J382+J383</f>
        <v>0</v>
      </c>
    </row>
    <row collapsed="false" customFormat="false" customHeight="true" hidden="true" ht="15" outlineLevel="0" r="381">
      <c r="A381" s="350"/>
      <c r="B381" s="30"/>
      <c r="C381" s="341" t="s">
        <v>66</v>
      </c>
      <c r="D381" s="353"/>
      <c r="E381" s="23"/>
      <c r="F381" s="246" t="n">
        <f aca="false">G381+H381+I381+J381</f>
        <v>226</v>
      </c>
      <c r="G381" s="34" t="n">
        <v>0</v>
      </c>
      <c r="H381" s="34" t="n">
        <v>0</v>
      </c>
      <c r="I381" s="237" t="n">
        <v>226</v>
      </c>
      <c r="J381" s="34" t="n">
        <v>0</v>
      </c>
    </row>
    <row collapsed="false" customFormat="false" customHeight="true" hidden="true" ht="15" outlineLevel="0" r="382">
      <c r="A382" s="350"/>
      <c r="B382" s="30"/>
      <c r="C382" s="341" t="s">
        <v>67</v>
      </c>
      <c r="D382" s="353"/>
      <c r="E382" s="23"/>
      <c r="F382" s="246" t="n">
        <f aca="false">G382+H382+I382+J382</f>
        <v>818</v>
      </c>
      <c r="G382" s="34" t="n">
        <v>0</v>
      </c>
      <c r="H382" s="34" t="n">
        <v>0</v>
      </c>
      <c r="I382" s="237" t="n">
        <v>818</v>
      </c>
      <c r="J382" s="34" t="n">
        <v>0</v>
      </c>
    </row>
    <row collapsed="false" customFormat="false" customHeight="true" hidden="true" ht="15.75" outlineLevel="0" r="383">
      <c r="A383" s="350"/>
      <c r="B383" s="30"/>
      <c r="C383" s="354" t="s">
        <v>68</v>
      </c>
      <c r="D383" s="338"/>
      <c r="E383" s="20" t="s">
        <v>65</v>
      </c>
      <c r="F383" s="246" t="n">
        <f aca="false">G383+H383+I383+J383</f>
        <v>213.1</v>
      </c>
      <c r="G383" s="304" t="n">
        <v>0</v>
      </c>
      <c r="H383" s="304" t="n">
        <v>0</v>
      </c>
      <c r="I383" s="8" t="n">
        <v>213.1</v>
      </c>
      <c r="J383" s="304" t="n">
        <v>0</v>
      </c>
    </row>
    <row collapsed="false" customFormat="false" customHeight="false" hidden="true" ht="15.75" outlineLevel="0" r="384">
      <c r="A384" s="348"/>
      <c r="B384" s="348" t="s">
        <v>75</v>
      </c>
      <c r="C384" s="348"/>
      <c r="D384" s="348"/>
      <c r="E384" s="348"/>
      <c r="F384" s="355" t="n">
        <f aca="false">F380+F375+F373</f>
        <v>2729.9</v>
      </c>
      <c r="G384" s="356" t="n">
        <f aca="false">G380+G375+G373</f>
        <v>0</v>
      </c>
      <c r="H384" s="349" t="n">
        <f aca="false">H380+H375+H373</f>
        <v>0</v>
      </c>
      <c r="I384" s="349" t="n">
        <f aca="false">I380+I375+I373</f>
        <v>2729.9</v>
      </c>
      <c r="J384" s="349" t="n">
        <f aca="false">J380+J375+J373</f>
        <v>0</v>
      </c>
    </row>
    <row collapsed="false" customFormat="false" customHeight="false" hidden="true" ht="15.75" outlineLevel="0" r="385">
      <c r="A385" s="1"/>
    </row>
    <row collapsed="false" customFormat="false" customHeight="false" hidden="true" ht="15.75" outlineLevel="0" r="386">
      <c r="A386" s="1"/>
    </row>
    <row collapsed="false" customFormat="false" customHeight="false" hidden="true" ht="15.75" outlineLevel="0" r="387">
      <c r="A387" s="1"/>
    </row>
    <row collapsed="false" customFormat="false" customHeight="false" hidden="true" ht="15.75" outlineLevel="0" r="388">
      <c r="A388" s="1"/>
    </row>
    <row collapsed="false" customFormat="false" customHeight="false" hidden="true" ht="15.75" outlineLevel="0" r="389">
      <c r="A389" s="1"/>
    </row>
    <row collapsed="false" customFormat="false" customHeight="false" hidden="true" ht="15.75" outlineLevel="0" r="390">
      <c r="A390" s="1" t="s">
        <v>238</v>
      </c>
    </row>
    <row collapsed="false" customFormat="false" customHeight="false" hidden="true" ht="15.75" outlineLevel="0" r="391">
      <c r="A391" s="2"/>
    </row>
    <row collapsed="false" customFormat="false" customHeight="false" hidden="true" ht="15.75" outlineLevel="0" r="392">
      <c r="A392" s="26" t="s">
        <v>239</v>
      </c>
      <c r="B392" s="26"/>
      <c r="C392" s="26"/>
      <c r="D392" s="26"/>
      <c r="E392" s="26"/>
      <c r="F392" s="26"/>
      <c r="G392" s="26"/>
    </row>
    <row collapsed="false" customFormat="false" customHeight="false" hidden="true" ht="15.75" outlineLevel="0" r="393">
      <c r="A393" s="2"/>
    </row>
    <row collapsed="false" customFormat="false" customHeight="true" hidden="true" ht="164.25" outlineLevel="0" r="394">
      <c r="A394" s="6" t="s">
        <v>154</v>
      </c>
      <c r="B394" s="6" t="s">
        <v>200</v>
      </c>
      <c r="C394" s="6" t="s">
        <v>50</v>
      </c>
      <c r="D394" s="6" t="s">
        <v>201</v>
      </c>
      <c r="E394" s="6" t="s">
        <v>52</v>
      </c>
      <c r="F394" s="6" t="s">
        <v>202</v>
      </c>
      <c r="G394" s="6"/>
      <c r="H394" s="6"/>
      <c r="I394" s="6"/>
      <c r="J394" s="6"/>
    </row>
    <row collapsed="false" customFormat="false" customHeight="false" hidden="true" ht="45" outlineLevel="0" r="395">
      <c r="A395" s="6"/>
      <c r="B395" s="6"/>
      <c r="C395" s="6"/>
      <c r="D395" s="6"/>
      <c r="E395" s="6"/>
      <c r="F395" s="7" t="s">
        <v>56</v>
      </c>
      <c r="G395" s="7" t="s">
        <v>57</v>
      </c>
      <c r="H395" s="7" t="s">
        <v>58</v>
      </c>
      <c r="I395" s="7" t="s">
        <v>204</v>
      </c>
      <c r="J395" s="197" t="s">
        <v>205</v>
      </c>
    </row>
    <row collapsed="false" customFormat="false" customHeight="false" hidden="true" ht="15" outlineLevel="0" r="396">
      <c r="A396" s="182" t="n">
        <v>1</v>
      </c>
      <c r="B396" s="182" t="n">
        <v>2</v>
      </c>
      <c r="C396" s="182" t="n">
        <v>3</v>
      </c>
      <c r="D396" s="182" t="n">
        <v>4</v>
      </c>
      <c r="E396" s="182" t="n">
        <v>5</v>
      </c>
      <c r="F396" s="182" t="n">
        <v>6</v>
      </c>
      <c r="G396" s="182" t="n">
        <v>7</v>
      </c>
      <c r="H396" s="182" t="n">
        <v>8</v>
      </c>
      <c r="I396" s="182" t="n">
        <v>9</v>
      </c>
      <c r="J396" s="197" t="n">
        <v>10</v>
      </c>
    </row>
    <row collapsed="false" customFormat="false" customHeight="true" hidden="true" ht="15" outlineLevel="0" r="397">
      <c r="A397" s="14" t="n">
        <v>3</v>
      </c>
      <c r="B397" s="265" t="s">
        <v>37</v>
      </c>
      <c r="C397" s="18" t="s">
        <v>240</v>
      </c>
      <c r="D397" s="18" t="s">
        <v>241</v>
      </c>
      <c r="E397" s="23" t="s">
        <v>64</v>
      </c>
      <c r="F397" s="203" t="n">
        <f aca="false">G397+H397+I397+J397</f>
        <v>832.375</v>
      </c>
      <c r="G397" s="203" t="n">
        <f aca="false">G404</f>
        <v>0</v>
      </c>
      <c r="H397" s="357"/>
      <c r="I397" s="203" t="n">
        <f aca="false">I404</f>
        <v>832.375</v>
      </c>
      <c r="J397" s="203" t="n">
        <f aca="false">J404</f>
        <v>0</v>
      </c>
    </row>
    <row collapsed="false" customFormat="false" customHeight="false" hidden="true" ht="30" outlineLevel="0" r="398">
      <c r="A398" s="14"/>
      <c r="B398" s="265" t="s">
        <v>39</v>
      </c>
      <c r="C398" s="18"/>
      <c r="D398" s="18"/>
      <c r="E398" s="20" t="s">
        <v>65</v>
      </c>
      <c r="F398" s="203"/>
      <c r="G398" s="203"/>
      <c r="H398" s="357"/>
      <c r="I398" s="203"/>
      <c r="J398" s="203"/>
    </row>
    <row collapsed="false" customFormat="false" customHeight="false" hidden="true" ht="15" outlineLevel="0" r="399">
      <c r="A399" s="14"/>
      <c r="B399" s="125"/>
      <c r="C399" s="18"/>
      <c r="D399" s="18"/>
      <c r="E399" s="23" t="s">
        <v>69</v>
      </c>
      <c r="F399" s="203" t="n">
        <f aca="false">G399+H399+I399+J399</f>
        <v>1057.2</v>
      </c>
      <c r="G399" s="203" t="n">
        <f aca="false">G407</f>
        <v>0</v>
      </c>
      <c r="H399" s="357"/>
      <c r="I399" s="203" t="n">
        <f aca="false">I407</f>
        <v>1057.2</v>
      </c>
      <c r="J399" s="203" t="n">
        <f aca="false">J407</f>
        <v>0</v>
      </c>
    </row>
    <row collapsed="false" customFormat="false" customHeight="false" hidden="true" ht="15" outlineLevel="0" r="400">
      <c r="A400" s="14"/>
      <c r="B400" s="125"/>
      <c r="C400" s="18"/>
      <c r="D400" s="18"/>
      <c r="E400" s="20" t="s">
        <v>65</v>
      </c>
      <c r="F400" s="203"/>
      <c r="G400" s="203"/>
      <c r="H400" s="357"/>
      <c r="I400" s="203"/>
      <c r="J400" s="203"/>
    </row>
    <row collapsed="false" customFormat="false" customHeight="false" hidden="true" ht="15" outlineLevel="0" r="401">
      <c r="A401" s="14"/>
      <c r="B401" s="125"/>
      <c r="C401" s="18"/>
      <c r="D401" s="18"/>
      <c r="E401" s="23" t="s">
        <v>70</v>
      </c>
      <c r="F401" s="203" t="n">
        <f aca="false">G401+H401+I401+J401</f>
        <v>1013.1</v>
      </c>
      <c r="G401" s="203" t="n">
        <f aca="false">G409</f>
        <v>0</v>
      </c>
      <c r="H401" s="357"/>
      <c r="I401" s="203" t="n">
        <f aca="false">I409</f>
        <v>1013.1</v>
      </c>
      <c r="J401" s="203" t="n">
        <f aca="false">J409</f>
        <v>0</v>
      </c>
    </row>
    <row collapsed="false" customFormat="false" customHeight="false" hidden="true" ht="15" outlineLevel="0" r="402">
      <c r="A402" s="14"/>
      <c r="B402" s="126"/>
      <c r="C402" s="18"/>
      <c r="D402" s="18"/>
      <c r="E402" s="20" t="s">
        <v>65</v>
      </c>
      <c r="F402" s="203"/>
      <c r="G402" s="203"/>
      <c r="H402" s="357"/>
      <c r="I402" s="203"/>
      <c r="J402" s="203"/>
    </row>
    <row collapsed="false" customFormat="false" customHeight="false" hidden="true" ht="15" outlineLevel="0" r="403">
      <c r="A403" s="9"/>
      <c r="B403" s="9" t="s">
        <v>71</v>
      </c>
      <c r="C403" s="9"/>
      <c r="D403" s="20"/>
      <c r="E403" s="9"/>
      <c r="F403" s="358" t="n">
        <f aca="false">F401+F399+F397</f>
        <v>2902.675</v>
      </c>
      <c r="G403" s="358" t="n">
        <f aca="false">G401+G399+G397</f>
        <v>0</v>
      </c>
      <c r="H403" s="358" t="n">
        <f aca="false">H401+H399+H397</f>
        <v>0</v>
      </c>
      <c r="I403" s="358" t="n">
        <f aca="false">I401+I399+I397</f>
        <v>2902.675</v>
      </c>
      <c r="J403" s="358" t="n">
        <f aca="false">J401+J399+J397</f>
        <v>0</v>
      </c>
    </row>
    <row collapsed="false" customFormat="false" customHeight="true" hidden="true" ht="15" outlineLevel="0" r="404">
      <c r="A404" s="359" t="n">
        <v>41642</v>
      </c>
      <c r="B404" s="265" t="s">
        <v>242</v>
      </c>
      <c r="C404" s="18" t="s">
        <v>240</v>
      </c>
      <c r="D404" s="18" t="s">
        <v>243</v>
      </c>
      <c r="E404" s="23"/>
      <c r="F404" s="247" t="n">
        <f aca="false">G404+H404+I404+J404</f>
        <v>832.375</v>
      </c>
      <c r="G404" s="360" t="n">
        <v>0</v>
      </c>
      <c r="H404" s="360" t="n">
        <v>0</v>
      </c>
      <c r="I404" s="299" t="n">
        <v>832.375</v>
      </c>
      <c r="J404" s="360" t="n">
        <v>0</v>
      </c>
    </row>
    <row collapsed="false" customFormat="false" customHeight="false" hidden="true" ht="30" outlineLevel="0" r="405">
      <c r="A405" s="359"/>
      <c r="B405" s="265" t="s">
        <v>43</v>
      </c>
      <c r="C405" s="18"/>
      <c r="D405" s="18"/>
      <c r="E405" s="23" t="s">
        <v>64</v>
      </c>
      <c r="F405" s="247"/>
      <c r="G405" s="360"/>
      <c r="H405" s="360"/>
      <c r="I405" s="299"/>
      <c r="J405" s="360"/>
    </row>
    <row collapsed="false" customFormat="false" customHeight="false" hidden="true" ht="15" outlineLevel="0" r="406">
      <c r="A406" s="359"/>
      <c r="B406" s="125"/>
      <c r="C406" s="18"/>
      <c r="D406" s="18"/>
      <c r="E406" s="20" t="s">
        <v>65</v>
      </c>
      <c r="F406" s="247"/>
      <c r="G406" s="360"/>
      <c r="H406" s="360"/>
      <c r="I406" s="299"/>
      <c r="J406" s="360"/>
    </row>
    <row collapsed="false" customFormat="false" customHeight="false" hidden="true" ht="15" outlineLevel="0" r="407">
      <c r="A407" s="359"/>
      <c r="B407" s="125"/>
      <c r="C407" s="18"/>
      <c r="D407" s="18"/>
      <c r="E407" s="23" t="s">
        <v>69</v>
      </c>
      <c r="F407" s="247" t="n">
        <f aca="false">G407+H407+I407+J407</f>
        <v>1057.2</v>
      </c>
      <c r="G407" s="361" t="n">
        <v>0</v>
      </c>
      <c r="H407" s="362" t="n">
        <v>0</v>
      </c>
      <c r="I407" s="299" t="n">
        <v>1057.2</v>
      </c>
      <c r="J407" s="361" t="n">
        <v>0</v>
      </c>
    </row>
    <row collapsed="false" customFormat="false" customHeight="false" hidden="true" ht="15" outlineLevel="0" r="408">
      <c r="A408" s="359"/>
      <c r="B408" s="125"/>
      <c r="C408" s="18"/>
      <c r="D408" s="18"/>
      <c r="E408" s="20" t="s">
        <v>65</v>
      </c>
      <c r="F408" s="247"/>
      <c r="G408" s="361"/>
      <c r="H408" s="362"/>
      <c r="I408" s="299"/>
      <c r="J408" s="361"/>
    </row>
    <row collapsed="false" customFormat="false" customHeight="false" hidden="true" ht="15" outlineLevel="0" r="409">
      <c r="A409" s="359"/>
      <c r="B409" s="125"/>
      <c r="C409" s="18"/>
      <c r="D409" s="18"/>
      <c r="E409" s="23" t="s">
        <v>70</v>
      </c>
      <c r="F409" s="247" t="n">
        <f aca="false">G409+H409+I409+J409</f>
        <v>1013.1</v>
      </c>
      <c r="G409" s="360" t="n">
        <v>0</v>
      </c>
      <c r="H409" s="360" t="n">
        <v>0</v>
      </c>
      <c r="I409" s="299" t="n">
        <v>1013.1</v>
      </c>
      <c r="J409" s="360" t="n">
        <v>0</v>
      </c>
    </row>
    <row collapsed="false" customFormat="false" customHeight="false" hidden="true" ht="15" outlineLevel="0" r="410">
      <c r="A410" s="359"/>
      <c r="B410" s="126"/>
      <c r="C410" s="18"/>
      <c r="D410" s="18"/>
      <c r="E410" s="20" t="s">
        <v>65</v>
      </c>
      <c r="F410" s="247"/>
      <c r="G410" s="360"/>
      <c r="H410" s="360"/>
      <c r="I410" s="299"/>
      <c r="J410" s="360"/>
    </row>
    <row collapsed="false" customFormat="false" customHeight="false" hidden="true" ht="15" outlineLevel="0" r="411">
      <c r="A411" s="363"/>
      <c r="B411" s="9" t="s">
        <v>71</v>
      </c>
      <c r="C411" s="9"/>
      <c r="D411" s="20"/>
      <c r="E411" s="9"/>
      <c r="F411" s="260" t="n">
        <f aca="false">F409+F407+F404</f>
        <v>2902.675</v>
      </c>
      <c r="G411" s="260" t="n">
        <f aca="false">G409+G407+G404</f>
        <v>0</v>
      </c>
      <c r="H411" s="260" t="n">
        <f aca="false">H409+H407+H404</f>
        <v>0</v>
      </c>
      <c r="I411" s="260" t="n">
        <f aca="false">I409+I407+I404</f>
        <v>2902.675</v>
      </c>
      <c r="J411" s="260" t="n">
        <f aca="false">J409+J407+J404</f>
        <v>0</v>
      </c>
    </row>
    <row collapsed="false" customFormat="false" customHeight="false" hidden="true" ht="15.75" outlineLevel="0" r="412">
      <c r="A412" s="1"/>
    </row>
    <row collapsed="false" customFormat="false" customHeight="false" hidden="true" ht="15.75" outlineLevel="0" r="413">
      <c r="A413" s="1" t="s">
        <v>244</v>
      </c>
    </row>
    <row collapsed="false" customFormat="false" customHeight="false" hidden="true" ht="15.75" outlineLevel="0" r="414">
      <c r="A414" s="26" t="s">
        <v>151</v>
      </c>
      <c r="B414" s="26"/>
      <c r="C414" s="26"/>
      <c r="D414" s="26"/>
      <c r="E414" s="26"/>
      <c r="F414" s="26"/>
      <c r="G414" s="26"/>
      <c r="H414" s="26"/>
      <c r="I414" s="26"/>
      <c r="J414" s="26"/>
      <c r="K414" s="26"/>
    </row>
    <row collapsed="false" customFormat="false" customHeight="false" hidden="true" ht="15.75" outlineLevel="0" r="415">
      <c r="A415" s="26" t="s">
        <v>245</v>
      </c>
      <c r="B415" s="26"/>
      <c r="C415" s="26"/>
      <c r="D415" s="26"/>
      <c r="E415" s="26"/>
      <c r="F415" s="26"/>
      <c r="G415" s="26"/>
    </row>
    <row collapsed="false" customFormat="false" customHeight="false" hidden="true" ht="15.75" outlineLevel="0" r="416">
      <c r="A416" s="26" t="s">
        <v>246</v>
      </c>
      <c r="B416" s="26"/>
      <c r="C416" s="26"/>
      <c r="D416" s="26"/>
      <c r="E416" s="26"/>
      <c r="F416" s="26"/>
      <c r="G416" s="26"/>
      <c r="H416" s="26"/>
      <c r="I416" s="26"/>
      <c r="J416" s="26"/>
      <c r="K416" s="26"/>
    </row>
    <row collapsed="false" customFormat="false" customHeight="false" hidden="true" ht="15.75" outlineLevel="0" r="417">
      <c r="A417" s="4"/>
    </row>
    <row collapsed="false" customFormat="false" customHeight="true" hidden="true" ht="131.25" outlineLevel="0" r="418">
      <c r="A418" s="146" t="s">
        <v>154</v>
      </c>
      <c r="B418" s="152" t="s">
        <v>247</v>
      </c>
      <c r="C418" s="152" t="s">
        <v>248</v>
      </c>
      <c r="D418" s="152" t="s">
        <v>249</v>
      </c>
      <c r="E418" s="152" t="s">
        <v>250</v>
      </c>
      <c r="F418" s="152" t="s">
        <v>251</v>
      </c>
      <c r="G418" s="152" t="s">
        <v>252</v>
      </c>
      <c r="H418" s="152" t="s">
        <v>253</v>
      </c>
      <c r="I418" s="152"/>
      <c r="J418" s="152" t="s">
        <v>254</v>
      </c>
      <c r="K418" s="152" t="s">
        <v>255</v>
      </c>
    </row>
    <row collapsed="false" customFormat="false" customHeight="false" hidden="true" ht="15" outlineLevel="0" r="419">
      <c r="A419" s="153" t="s">
        <v>9</v>
      </c>
      <c r="B419" s="152"/>
      <c r="C419" s="152"/>
      <c r="D419" s="152"/>
      <c r="E419" s="152"/>
      <c r="F419" s="152"/>
      <c r="G419" s="152"/>
      <c r="H419" s="152"/>
      <c r="I419" s="152"/>
      <c r="J419" s="152"/>
      <c r="K419" s="152"/>
    </row>
    <row collapsed="false" customFormat="false" customHeight="false" hidden="true" ht="15" outlineLevel="0" r="420">
      <c r="A420" s="364" t="n">
        <v>1</v>
      </c>
      <c r="B420" s="364" t="n">
        <v>2</v>
      </c>
      <c r="C420" s="364" t="n">
        <v>3</v>
      </c>
      <c r="D420" s="364" t="n">
        <v>4</v>
      </c>
      <c r="E420" s="364" t="n">
        <v>5</v>
      </c>
      <c r="F420" s="364" t="n">
        <v>6</v>
      </c>
      <c r="G420" s="364" t="n">
        <v>7</v>
      </c>
      <c r="H420" s="365" t="n">
        <v>8</v>
      </c>
      <c r="I420" s="365"/>
      <c r="J420" s="364" t="n">
        <v>9</v>
      </c>
      <c r="K420" s="366" t="n">
        <v>10</v>
      </c>
    </row>
    <row collapsed="false" customFormat="false" customHeight="true" hidden="true" ht="120.75" outlineLevel="0" r="421">
      <c r="A421" s="7" t="n">
        <v>1</v>
      </c>
      <c r="B421" s="20" t="s">
        <v>256</v>
      </c>
      <c r="C421" s="9" t="s">
        <v>167</v>
      </c>
      <c r="D421" s="9" t="s">
        <v>257</v>
      </c>
      <c r="E421" s="9" t="s">
        <v>258</v>
      </c>
      <c r="F421" s="7" t="s">
        <v>148</v>
      </c>
      <c r="G421" s="20" t="n">
        <v>73.5</v>
      </c>
      <c r="H421" s="14" t="s">
        <v>259</v>
      </c>
      <c r="I421" s="14"/>
      <c r="J421" s="9" t="s">
        <v>260</v>
      </c>
      <c r="K421" s="8" t="s">
        <v>261</v>
      </c>
    </row>
    <row collapsed="false" customFormat="false" customHeight="true" hidden="true" ht="15" outlineLevel="0" r="422">
      <c r="A422" s="6" t="n">
        <v>2</v>
      </c>
      <c r="B422" s="18" t="s">
        <v>262</v>
      </c>
      <c r="C422" s="14" t="s">
        <v>169</v>
      </c>
      <c r="D422" s="14" t="s">
        <v>263</v>
      </c>
      <c r="E422" s="14" t="s">
        <v>258</v>
      </c>
      <c r="F422" s="188" t="s">
        <v>264</v>
      </c>
      <c r="G422" s="18" t="n">
        <v>1.2</v>
      </c>
      <c r="H422" s="14" t="s">
        <v>259</v>
      </c>
      <c r="I422" s="14"/>
      <c r="J422" s="14" t="s">
        <v>260</v>
      </c>
      <c r="K422" s="14" t="s">
        <v>261</v>
      </c>
    </row>
    <row collapsed="false" customFormat="false" customHeight="false" hidden="true" ht="120" outlineLevel="0" r="423">
      <c r="A423" s="6"/>
      <c r="B423" s="18"/>
      <c r="C423" s="14"/>
      <c r="D423" s="14"/>
      <c r="E423" s="14"/>
      <c r="F423" s="7" t="s">
        <v>265</v>
      </c>
      <c r="G423" s="18"/>
      <c r="H423" s="14"/>
      <c r="I423" s="14"/>
      <c r="J423" s="14"/>
      <c r="K423" s="14"/>
    </row>
    <row collapsed="false" customFormat="false" customHeight="true" hidden="true" ht="135.75" outlineLevel="0" r="424">
      <c r="A424" s="7" t="n">
        <v>3</v>
      </c>
      <c r="B424" s="20" t="s">
        <v>266</v>
      </c>
      <c r="C424" s="9" t="s">
        <v>169</v>
      </c>
      <c r="D424" s="9" t="s">
        <v>267</v>
      </c>
      <c r="E424" s="9" t="s">
        <v>258</v>
      </c>
      <c r="F424" s="7" t="s">
        <v>268</v>
      </c>
      <c r="G424" s="20" t="n">
        <v>10</v>
      </c>
      <c r="H424" s="14" t="s">
        <v>259</v>
      </c>
      <c r="I424" s="14"/>
      <c r="J424" s="9" t="s">
        <v>82</v>
      </c>
      <c r="K424" s="8" t="s">
        <v>261</v>
      </c>
    </row>
    <row collapsed="false" customFormat="false" customHeight="true" hidden="true" ht="120.75" outlineLevel="0" r="425">
      <c r="A425" s="7" t="n">
        <v>4</v>
      </c>
      <c r="B425" s="20" t="s">
        <v>269</v>
      </c>
      <c r="C425" s="9" t="s">
        <v>167</v>
      </c>
      <c r="D425" s="9" t="s">
        <v>270</v>
      </c>
      <c r="E425" s="9" t="s">
        <v>258</v>
      </c>
      <c r="F425" s="9" t="s">
        <v>148</v>
      </c>
      <c r="G425" s="20" t="n">
        <v>91</v>
      </c>
      <c r="H425" s="14" t="s">
        <v>259</v>
      </c>
      <c r="I425" s="14"/>
      <c r="J425" s="9" t="s">
        <v>271</v>
      </c>
      <c r="K425" s="8" t="s">
        <v>261</v>
      </c>
    </row>
    <row collapsed="false" customFormat="false" customHeight="true" hidden="true" ht="150.75" outlineLevel="0" r="426">
      <c r="A426" s="7" t="n">
        <v>5</v>
      </c>
      <c r="B426" s="20" t="s">
        <v>272</v>
      </c>
      <c r="C426" s="9" t="s">
        <v>273</v>
      </c>
      <c r="D426" s="20" t="s">
        <v>274</v>
      </c>
      <c r="E426" s="9" t="s">
        <v>258</v>
      </c>
      <c r="F426" s="9" t="s">
        <v>148</v>
      </c>
      <c r="G426" s="20" t="n">
        <v>165</v>
      </c>
      <c r="H426" s="14" t="s">
        <v>275</v>
      </c>
      <c r="I426" s="14"/>
      <c r="J426" s="9" t="s">
        <v>22</v>
      </c>
      <c r="K426" s="8" t="s">
        <v>261</v>
      </c>
    </row>
    <row collapsed="false" customFormat="false" customHeight="true" hidden="true" ht="150.75" outlineLevel="0" r="427">
      <c r="A427" s="7" t="n">
        <v>6</v>
      </c>
      <c r="B427" s="20" t="s">
        <v>276</v>
      </c>
      <c r="C427" s="9" t="s">
        <v>173</v>
      </c>
      <c r="D427" s="9" t="s">
        <v>277</v>
      </c>
      <c r="E427" s="9" t="s">
        <v>258</v>
      </c>
      <c r="F427" s="9" t="s">
        <v>148</v>
      </c>
      <c r="G427" s="20" t="n">
        <v>13.4</v>
      </c>
      <c r="H427" s="14" t="s">
        <v>259</v>
      </c>
      <c r="I427" s="14"/>
      <c r="J427" s="9" t="s">
        <v>271</v>
      </c>
      <c r="K427" s="8" t="s">
        <v>261</v>
      </c>
    </row>
    <row collapsed="false" customFormat="false" customHeight="true" hidden="true" ht="15" outlineLevel="0" r="428">
      <c r="A428" s="6" t="n">
        <v>7</v>
      </c>
      <c r="B428" s="18" t="s">
        <v>278</v>
      </c>
      <c r="C428" s="14" t="s">
        <v>169</v>
      </c>
      <c r="D428" s="14" t="s">
        <v>279</v>
      </c>
      <c r="E428" s="14" t="s">
        <v>258</v>
      </c>
      <c r="F428" s="188" t="s">
        <v>280</v>
      </c>
      <c r="G428" s="18" t="n">
        <v>100</v>
      </c>
      <c r="H428" s="14" t="s">
        <v>259</v>
      </c>
      <c r="I428" s="14"/>
      <c r="J428" s="14" t="s">
        <v>82</v>
      </c>
      <c r="K428" s="14" t="s">
        <v>261</v>
      </c>
    </row>
    <row collapsed="false" customFormat="false" customHeight="false" hidden="true" ht="15" outlineLevel="0" r="429">
      <c r="A429" s="6"/>
      <c r="B429" s="18"/>
      <c r="C429" s="14"/>
      <c r="D429" s="14"/>
      <c r="E429" s="14"/>
      <c r="F429" s="188"/>
      <c r="G429" s="18"/>
      <c r="H429" s="14"/>
      <c r="I429" s="14"/>
      <c r="J429" s="14"/>
      <c r="K429" s="14"/>
    </row>
    <row collapsed="false" customFormat="false" customHeight="false" hidden="true" ht="135" outlineLevel="0" r="430">
      <c r="A430" s="6"/>
      <c r="B430" s="18"/>
      <c r="C430" s="14"/>
      <c r="D430" s="14"/>
      <c r="E430" s="14"/>
      <c r="F430" s="7" t="s">
        <v>281</v>
      </c>
      <c r="G430" s="18"/>
      <c r="H430" s="14"/>
      <c r="I430" s="14"/>
      <c r="J430" s="14"/>
      <c r="K430" s="14"/>
    </row>
    <row collapsed="false" customFormat="false" customHeight="true" hidden="true" ht="15" outlineLevel="0" r="431">
      <c r="A431" s="6" t="n">
        <v>8</v>
      </c>
      <c r="B431" s="14" t="s">
        <v>282</v>
      </c>
      <c r="C431" s="14" t="s">
        <v>169</v>
      </c>
      <c r="D431" s="14" t="s">
        <v>283</v>
      </c>
      <c r="E431" s="14" t="s">
        <v>258</v>
      </c>
      <c r="F431" s="188" t="s">
        <v>284</v>
      </c>
      <c r="G431" s="18" t="n">
        <v>100</v>
      </c>
      <c r="H431" s="14" t="s">
        <v>259</v>
      </c>
      <c r="I431" s="14"/>
      <c r="J431" s="14" t="s">
        <v>82</v>
      </c>
      <c r="K431" s="14" t="s">
        <v>261</v>
      </c>
    </row>
    <row collapsed="false" customFormat="false" customHeight="false" hidden="true" ht="15" outlineLevel="0" r="432">
      <c r="A432" s="6"/>
      <c r="B432" s="14"/>
      <c r="C432" s="14"/>
      <c r="D432" s="14"/>
      <c r="E432" s="14"/>
      <c r="F432" s="188"/>
      <c r="G432" s="18"/>
      <c r="H432" s="14"/>
      <c r="I432" s="14"/>
      <c r="J432" s="14"/>
      <c r="K432" s="14"/>
    </row>
    <row collapsed="false" customFormat="false" customHeight="false" hidden="true" ht="135" outlineLevel="0" r="433">
      <c r="A433" s="6"/>
      <c r="B433" s="14"/>
      <c r="C433" s="14"/>
      <c r="D433" s="14"/>
      <c r="E433" s="14"/>
      <c r="F433" s="7" t="s">
        <v>285</v>
      </c>
      <c r="G433" s="18"/>
      <c r="H433" s="14"/>
      <c r="I433" s="14"/>
      <c r="J433" s="14"/>
      <c r="K433" s="14"/>
    </row>
    <row collapsed="false" customFormat="false" customHeight="true" hidden="true" ht="105.75" outlineLevel="0" r="434">
      <c r="A434" s="7" t="n">
        <v>9</v>
      </c>
      <c r="B434" s="9" t="s">
        <v>286</v>
      </c>
      <c r="C434" s="9" t="s">
        <v>177</v>
      </c>
      <c r="D434" s="9" t="s">
        <v>287</v>
      </c>
      <c r="E434" s="9" t="s">
        <v>258</v>
      </c>
      <c r="F434" s="9" t="s">
        <v>148</v>
      </c>
      <c r="G434" s="20" t="n">
        <v>17</v>
      </c>
      <c r="H434" s="14" t="s">
        <v>259</v>
      </c>
      <c r="I434" s="14"/>
      <c r="J434" s="9" t="s">
        <v>288</v>
      </c>
      <c r="K434" s="8" t="s">
        <v>261</v>
      </c>
    </row>
    <row collapsed="false" customFormat="false" customHeight="true" hidden="true" ht="135.75" outlineLevel="0" r="435">
      <c r="A435" s="7" t="n">
        <v>10</v>
      </c>
      <c r="B435" s="20" t="s">
        <v>289</v>
      </c>
      <c r="C435" s="9" t="s">
        <v>177</v>
      </c>
      <c r="D435" s="20" t="s">
        <v>290</v>
      </c>
      <c r="E435" s="9" t="s">
        <v>258</v>
      </c>
      <c r="F435" s="9" t="s">
        <v>148</v>
      </c>
      <c r="G435" s="9" t="n">
        <v>1</v>
      </c>
      <c r="H435" s="14" t="s">
        <v>259</v>
      </c>
      <c r="I435" s="14"/>
      <c r="J435" s="9" t="s">
        <v>82</v>
      </c>
      <c r="K435" s="8" t="s">
        <v>261</v>
      </c>
    </row>
    <row collapsed="false" customFormat="false" customHeight="true" hidden="true" ht="150.75" outlineLevel="0" r="436">
      <c r="A436" s="7" t="n">
        <v>11</v>
      </c>
      <c r="B436" s="20" t="s">
        <v>291</v>
      </c>
      <c r="C436" s="9" t="s">
        <v>169</v>
      </c>
      <c r="D436" s="9" t="s">
        <v>292</v>
      </c>
      <c r="E436" s="9" t="s">
        <v>293</v>
      </c>
      <c r="F436" s="7" t="s">
        <v>294</v>
      </c>
      <c r="G436" s="9" t="s">
        <v>148</v>
      </c>
      <c r="H436" s="14" t="s">
        <v>259</v>
      </c>
      <c r="I436" s="14"/>
      <c r="J436" s="9" t="s">
        <v>82</v>
      </c>
      <c r="K436" s="8" t="s">
        <v>261</v>
      </c>
    </row>
    <row collapsed="false" customFormat="false" customHeight="true" hidden="true" ht="15" outlineLevel="0" r="437">
      <c r="A437" s="6" t="n">
        <v>12</v>
      </c>
      <c r="B437" s="18" t="s">
        <v>295</v>
      </c>
      <c r="C437" s="14" t="s">
        <v>169</v>
      </c>
      <c r="D437" s="14" t="s">
        <v>296</v>
      </c>
      <c r="E437" s="14" t="s">
        <v>258</v>
      </c>
      <c r="F437" s="188" t="s">
        <v>297</v>
      </c>
      <c r="G437" s="14" t="s">
        <v>148</v>
      </c>
      <c r="H437" s="14" t="s">
        <v>259</v>
      </c>
      <c r="I437" s="14"/>
      <c r="J437" s="14" t="s">
        <v>82</v>
      </c>
      <c r="K437" s="14" t="s">
        <v>261</v>
      </c>
    </row>
    <row collapsed="false" customFormat="false" customHeight="false" hidden="true" ht="195" outlineLevel="0" r="438">
      <c r="A438" s="6"/>
      <c r="B438" s="18"/>
      <c r="C438" s="14"/>
      <c r="D438" s="14"/>
      <c r="E438" s="14"/>
      <c r="F438" s="7" t="s">
        <v>298</v>
      </c>
      <c r="G438" s="14"/>
      <c r="H438" s="14"/>
      <c r="I438" s="14"/>
      <c r="J438" s="14"/>
      <c r="K438" s="14"/>
    </row>
    <row collapsed="false" customFormat="false" customHeight="true" hidden="true" ht="15" outlineLevel="0" r="439">
      <c r="A439" s="6" t="n">
        <v>13</v>
      </c>
      <c r="B439" s="14" t="s">
        <v>299</v>
      </c>
      <c r="C439" s="14" t="s">
        <v>169</v>
      </c>
      <c r="D439" s="14" t="s">
        <v>300</v>
      </c>
      <c r="E439" s="14" t="s">
        <v>301</v>
      </c>
      <c r="F439" s="188" t="s">
        <v>302</v>
      </c>
      <c r="G439" s="14" t="n">
        <v>13</v>
      </c>
      <c r="H439" s="14" t="s">
        <v>259</v>
      </c>
      <c r="I439" s="14" t="s">
        <v>303</v>
      </c>
      <c r="J439" s="14"/>
      <c r="K439" s="14" t="s">
        <v>261</v>
      </c>
    </row>
    <row collapsed="false" customFormat="false" customHeight="false" hidden="true" ht="180" outlineLevel="0" r="440">
      <c r="A440" s="6"/>
      <c r="B440" s="14"/>
      <c r="C440" s="14"/>
      <c r="D440" s="14"/>
      <c r="E440" s="14"/>
      <c r="F440" s="7" t="s">
        <v>304</v>
      </c>
      <c r="G440" s="14"/>
      <c r="H440" s="14"/>
      <c r="I440" s="14"/>
      <c r="J440" s="14"/>
      <c r="K440" s="14"/>
    </row>
    <row collapsed="false" customFormat="false" customHeight="true" hidden="true" ht="120.75" outlineLevel="0" r="441">
      <c r="A441" s="7" t="n">
        <v>14</v>
      </c>
      <c r="B441" s="9" t="s">
        <v>305</v>
      </c>
      <c r="C441" s="9" t="s">
        <v>188</v>
      </c>
      <c r="D441" s="9" t="s">
        <v>306</v>
      </c>
      <c r="E441" s="9" t="s">
        <v>301</v>
      </c>
      <c r="F441" s="9" t="s">
        <v>148</v>
      </c>
      <c r="G441" s="9" t="n">
        <v>950</v>
      </c>
      <c r="H441" s="9" t="s">
        <v>259</v>
      </c>
      <c r="I441" s="14" t="s">
        <v>307</v>
      </c>
      <c r="J441" s="14"/>
      <c r="K441" s="8" t="s">
        <v>261</v>
      </c>
    </row>
    <row collapsed="false" customFormat="false" customHeight="true" hidden="true" ht="120.75" outlineLevel="0" r="442">
      <c r="A442" s="7" t="n">
        <v>15</v>
      </c>
      <c r="B442" s="9" t="s">
        <v>308</v>
      </c>
      <c r="C442" s="9" t="s">
        <v>188</v>
      </c>
      <c r="D442" s="9" t="s">
        <v>309</v>
      </c>
      <c r="E442" s="9" t="s">
        <v>301</v>
      </c>
      <c r="F442" s="9" t="s">
        <v>148</v>
      </c>
      <c r="G442" s="9" t="n">
        <v>95</v>
      </c>
      <c r="H442" s="9" t="s">
        <v>259</v>
      </c>
      <c r="I442" s="14" t="s">
        <v>310</v>
      </c>
      <c r="J442" s="14"/>
      <c r="K442" s="8" t="s">
        <v>261</v>
      </c>
    </row>
    <row collapsed="false" customFormat="false" customHeight="true" hidden="true" ht="15" outlineLevel="0" r="443">
      <c r="A443" s="6" t="n">
        <v>16</v>
      </c>
      <c r="B443" s="18" t="s">
        <v>311</v>
      </c>
      <c r="C443" s="14" t="s">
        <v>169</v>
      </c>
      <c r="D443" s="18" t="s">
        <v>312</v>
      </c>
      <c r="E443" s="14" t="s">
        <v>301</v>
      </c>
      <c r="F443" s="188" t="s">
        <v>264</v>
      </c>
      <c r="G443" s="14" t="n">
        <v>7.7</v>
      </c>
      <c r="H443" s="14" t="s">
        <v>259</v>
      </c>
      <c r="I443" s="14" t="s">
        <v>22</v>
      </c>
      <c r="J443" s="14"/>
      <c r="K443" s="14" t="s">
        <v>261</v>
      </c>
    </row>
    <row collapsed="false" customFormat="false" customHeight="false" hidden="true" ht="120" outlineLevel="0" r="444">
      <c r="A444" s="6"/>
      <c r="B444" s="18"/>
      <c r="C444" s="14"/>
      <c r="D444" s="18"/>
      <c r="E444" s="14"/>
      <c r="F444" s="7" t="s">
        <v>313</v>
      </c>
      <c r="G444" s="14"/>
      <c r="H444" s="14"/>
      <c r="I444" s="14"/>
      <c r="J444" s="14"/>
      <c r="K444" s="14"/>
    </row>
    <row collapsed="false" customFormat="false" customHeight="true" hidden="true" ht="105.75" outlineLevel="0" r="445">
      <c r="A445" s="7" t="n">
        <v>17</v>
      </c>
      <c r="B445" s="20" t="s">
        <v>314</v>
      </c>
      <c r="C445" s="9" t="s">
        <v>188</v>
      </c>
      <c r="D445" s="9" t="s">
        <v>315</v>
      </c>
      <c r="E445" s="9" t="s">
        <v>301</v>
      </c>
      <c r="F445" s="9" t="s">
        <v>148</v>
      </c>
      <c r="G445" s="20" t="n">
        <v>3890</v>
      </c>
      <c r="H445" s="9" t="s">
        <v>259</v>
      </c>
      <c r="I445" s="14" t="s">
        <v>22</v>
      </c>
      <c r="J445" s="14"/>
      <c r="K445" s="8" t="s">
        <v>261</v>
      </c>
    </row>
    <row collapsed="false" customFormat="false" customHeight="false" hidden="true" ht="15.75" outlineLevel="0" r="446">
      <c r="A446" s="144"/>
      <c r="B446" s="144"/>
      <c r="C446" s="144"/>
      <c r="D446" s="144"/>
      <c r="E446" s="144"/>
      <c r="F446" s="144"/>
      <c r="G446" s="144"/>
      <c r="H446" s="144"/>
      <c r="I446" s="144"/>
      <c r="J446" s="144"/>
      <c r="K446" s="144"/>
    </row>
    <row collapsed="false" customFormat="false" customHeight="false" hidden="true" ht="15.75" outlineLevel="0" r="447">
      <c r="A447" s="4"/>
    </row>
    <row collapsed="false" customFormat="false" customHeight="false" hidden="true" ht="60" outlineLevel="0" r="448">
      <c r="A448" s="367" t="s">
        <v>44</v>
      </c>
    </row>
    <row collapsed="false" customFormat="false" customHeight="false" hidden="true" ht="15" outlineLevel="0" r="449">
      <c r="A449" s="368" t="s">
        <v>316</v>
      </c>
    </row>
    <row collapsed="false" customFormat="false" customHeight="false" hidden="true" ht="15" outlineLevel="0" r="450">
      <c r="A450" s="368" t="s">
        <v>317</v>
      </c>
    </row>
    <row collapsed="false" customFormat="false" customHeight="false" hidden="true" ht="15" outlineLevel="0" r="451">
      <c r="A451" s="368" t="s">
        <v>318</v>
      </c>
    </row>
    <row collapsed="false" customFormat="false" customHeight="false" hidden="true" ht="15" outlineLevel="0" r="452">
      <c r="A452" s="368" t="s">
        <v>319</v>
      </c>
    </row>
    <row collapsed="false" customFormat="false" customHeight="false" hidden="true" ht="15" outlineLevel="0" r="453">
      <c r="A453" s="368" t="s">
        <v>320</v>
      </c>
    </row>
    <row collapsed="false" customFormat="false" customHeight="false" hidden="true" ht="15" outlineLevel="0" r="454">
      <c r="A454" s="368" t="s">
        <v>321</v>
      </c>
    </row>
    <row collapsed="false" customFormat="false" customHeight="false" hidden="true" ht="15.75" outlineLevel="0" r="455">
      <c r="A455" s="1"/>
    </row>
    <row collapsed="false" customFormat="false" customHeight="false" hidden="true" ht="15.75" outlineLevel="0" r="456">
      <c r="A456" s="1" t="s">
        <v>421</v>
      </c>
    </row>
    <row collapsed="false" customFormat="false" customHeight="false" hidden="true" ht="15.75" outlineLevel="0" r="457">
      <c r="A457" s="178"/>
    </row>
    <row collapsed="false" customFormat="false" customHeight="false" hidden="true" ht="15.75" outlineLevel="0" r="458">
      <c r="A458" s="27"/>
    </row>
    <row collapsed="false" customFormat="false" customHeight="false" hidden="true" ht="15.75" outlineLevel="0" r="459">
      <c r="A459" s="26" t="s">
        <v>322</v>
      </c>
      <c r="B459" s="26"/>
      <c r="C459" s="26"/>
      <c r="D459" s="26"/>
      <c r="E459" s="26"/>
      <c r="F459" s="26"/>
    </row>
    <row collapsed="false" customFormat="false" customHeight="false" hidden="true" ht="22.5" outlineLevel="0" r="460">
      <c r="A460" s="26" t="s">
        <v>422</v>
      </c>
      <c r="B460" s="26"/>
      <c r="C460" s="26"/>
      <c r="D460" s="26"/>
      <c r="E460" s="26"/>
      <c r="F460" s="26"/>
      <c r="G460" s="26"/>
      <c r="H460" s="26"/>
    </row>
    <row collapsed="false" customFormat="false" customHeight="false" hidden="true" ht="15.75" outlineLevel="0" r="461">
      <c r="A461" s="4"/>
    </row>
    <row collapsed="false" customFormat="false" customHeight="false" hidden="true" ht="15.75" outlineLevel="0" r="462">
      <c r="A462" s="25" t="s">
        <v>423</v>
      </c>
    </row>
    <row collapsed="false" customFormat="false" customHeight="false" hidden="true" ht="15.75" outlineLevel="0" r="463">
      <c r="A463" s="25" t="s">
        <v>424</v>
      </c>
    </row>
    <row collapsed="false" customFormat="false" customHeight="false" hidden="true" ht="15.75" outlineLevel="0" r="464">
      <c r="A464" s="25"/>
    </row>
    <row collapsed="false" customFormat="false" customHeight="true" hidden="true" ht="177.75" outlineLevel="0" r="465">
      <c r="A465" s="152" t="s">
        <v>326</v>
      </c>
      <c r="B465" s="152" t="s">
        <v>327</v>
      </c>
      <c r="C465" s="152" t="s">
        <v>328</v>
      </c>
      <c r="D465" s="152" t="s">
        <v>329</v>
      </c>
      <c r="E465" s="152" t="s">
        <v>330</v>
      </c>
      <c r="F465" s="152" t="s">
        <v>331</v>
      </c>
      <c r="G465" s="152"/>
      <c r="H465" s="152"/>
      <c r="I465" s="152"/>
      <c r="J465" s="152" t="s">
        <v>332</v>
      </c>
      <c r="K465" s="152"/>
      <c r="L465" s="152"/>
      <c r="M465" s="152"/>
      <c r="N465" s="152" t="s">
        <v>333</v>
      </c>
      <c r="O465" s="152"/>
      <c r="P465" s="152"/>
      <c r="Q465" s="152"/>
    </row>
    <row collapsed="false" customFormat="false" customHeight="false" hidden="true" ht="38.25" outlineLevel="0" r="466">
      <c r="A466" s="152"/>
      <c r="B466" s="152"/>
      <c r="C466" s="152"/>
      <c r="D466" s="152"/>
      <c r="E466" s="152"/>
      <c r="F466" s="153" t="s">
        <v>57</v>
      </c>
      <c r="G466" s="153" t="s">
        <v>58</v>
      </c>
      <c r="H466" s="153" t="s">
        <v>334</v>
      </c>
      <c r="I466" s="153" t="s">
        <v>425</v>
      </c>
      <c r="J466" s="153" t="s">
        <v>57</v>
      </c>
      <c r="K466" s="153" t="s">
        <v>58</v>
      </c>
      <c r="L466" s="153" t="s">
        <v>334</v>
      </c>
      <c r="M466" s="153" t="s">
        <v>425</v>
      </c>
      <c r="N466" s="153" t="s">
        <v>57</v>
      </c>
      <c r="O466" s="153" t="s">
        <v>58</v>
      </c>
      <c r="P466" s="153" t="s">
        <v>334</v>
      </c>
      <c r="Q466" s="151" t="s">
        <v>425</v>
      </c>
    </row>
    <row collapsed="false" customFormat="false" customHeight="false" hidden="true" ht="15" outlineLevel="0" r="467">
      <c r="A467" s="364" t="n">
        <v>1</v>
      </c>
      <c r="B467" s="364" t="n">
        <v>2</v>
      </c>
      <c r="C467" s="364" t="n">
        <v>3</v>
      </c>
      <c r="D467" s="364" t="n">
        <v>4</v>
      </c>
      <c r="E467" s="364" t="n">
        <v>5</v>
      </c>
      <c r="F467" s="364" t="n">
        <v>6</v>
      </c>
      <c r="G467" s="364" t="n">
        <v>7</v>
      </c>
      <c r="H467" s="364" t="n">
        <v>8</v>
      </c>
      <c r="I467" s="364" t="n">
        <v>9</v>
      </c>
      <c r="J467" s="364" t="n">
        <v>10</v>
      </c>
      <c r="K467" s="364" t="n">
        <v>11</v>
      </c>
      <c r="L467" s="364" t="n">
        <v>12</v>
      </c>
      <c r="M467" s="364" t="n">
        <v>13</v>
      </c>
      <c r="N467" s="364" t="n">
        <v>14</v>
      </c>
      <c r="O467" s="364" t="n">
        <v>15</v>
      </c>
      <c r="P467" s="364" t="n">
        <v>16</v>
      </c>
      <c r="Q467" s="366" t="n">
        <v>17</v>
      </c>
    </row>
    <row collapsed="false" customFormat="false" customHeight="true" hidden="true" ht="15.75" outlineLevel="0" r="468">
      <c r="A468" s="7" t="n">
        <v>1</v>
      </c>
      <c r="B468" s="191" t="s">
        <v>335</v>
      </c>
      <c r="C468" s="191"/>
      <c r="D468" s="191"/>
      <c r="E468" s="191"/>
      <c r="F468" s="191"/>
      <c r="G468" s="191"/>
      <c r="H468" s="191"/>
      <c r="I468" s="191"/>
      <c r="J468" s="191"/>
      <c r="K468" s="191"/>
      <c r="L468" s="191"/>
      <c r="M468" s="191"/>
      <c r="N468" s="191"/>
      <c r="O468" s="191"/>
      <c r="P468" s="191"/>
      <c r="Q468" s="191"/>
    </row>
    <row collapsed="false" customFormat="false" customHeight="false" hidden="true" ht="30" outlineLevel="0" r="469">
      <c r="A469" s="390" t="s">
        <v>15</v>
      </c>
      <c r="B469" s="9" t="s">
        <v>16</v>
      </c>
      <c r="C469" s="391"/>
      <c r="D469" s="391"/>
      <c r="E469" s="391"/>
      <c r="F469" s="391"/>
      <c r="G469" s="391"/>
      <c r="H469" s="391"/>
      <c r="I469" s="391"/>
      <c r="J469" s="391"/>
      <c r="K469" s="391"/>
      <c r="L469" s="391"/>
      <c r="M469" s="391"/>
      <c r="N469" s="391"/>
      <c r="O469" s="391"/>
      <c r="P469" s="391"/>
      <c r="Q469" s="392"/>
    </row>
    <row collapsed="false" customFormat="false" customHeight="false" hidden="true" ht="30" outlineLevel="0" r="470">
      <c r="A470" s="390" t="s">
        <v>20</v>
      </c>
      <c r="B470" s="9" t="s">
        <v>21</v>
      </c>
      <c r="C470" s="391"/>
      <c r="D470" s="391"/>
      <c r="E470" s="391"/>
      <c r="F470" s="391"/>
      <c r="G470" s="391"/>
      <c r="H470" s="391"/>
      <c r="I470" s="391"/>
      <c r="J470" s="391"/>
      <c r="K470" s="391"/>
      <c r="L470" s="391"/>
      <c r="M470" s="391"/>
      <c r="N470" s="391"/>
      <c r="O470" s="391"/>
      <c r="P470" s="391"/>
      <c r="Q470" s="392"/>
    </row>
    <row collapsed="false" customFormat="false" customHeight="true" hidden="true" ht="15.75" outlineLevel="0" r="471">
      <c r="A471" s="7" t="n">
        <v>2</v>
      </c>
      <c r="B471" s="191" t="s">
        <v>346</v>
      </c>
      <c r="C471" s="191"/>
      <c r="D471" s="191"/>
      <c r="E471" s="191"/>
      <c r="F471" s="191"/>
      <c r="G471" s="191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</row>
    <row collapsed="false" customFormat="false" customHeight="false" hidden="true" ht="45" outlineLevel="0" r="472">
      <c r="A472" s="390" t="s">
        <v>234</v>
      </c>
      <c r="B472" s="9" t="s">
        <v>185</v>
      </c>
      <c r="C472" s="391"/>
      <c r="D472" s="391"/>
      <c r="E472" s="391"/>
      <c r="F472" s="391"/>
      <c r="G472" s="391"/>
      <c r="H472" s="391"/>
      <c r="I472" s="391"/>
      <c r="J472" s="391"/>
      <c r="K472" s="391"/>
      <c r="L472" s="391"/>
      <c r="M472" s="391"/>
      <c r="N472" s="391"/>
      <c r="O472" s="391"/>
      <c r="P472" s="391"/>
      <c r="Q472" s="392"/>
    </row>
    <row collapsed="false" customFormat="false" customHeight="false" hidden="true" ht="45" outlineLevel="0" r="473">
      <c r="A473" s="390" t="s">
        <v>33</v>
      </c>
      <c r="B473" s="9" t="s">
        <v>189</v>
      </c>
      <c r="C473" s="391"/>
      <c r="D473" s="391"/>
      <c r="E473" s="391"/>
      <c r="F473" s="391"/>
      <c r="G473" s="391"/>
      <c r="H473" s="391"/>
      <c r="I473" s="391"/>
      <c r="J473" s="391"/>
      <c r="K473" s="391"/>
      <c r="L473" s="391"/>
      <c r="M473" s="391"/>
      <c r="N473" s="391"/>
      <c r="O473" s="391"/>
      <c r="P473" s="391"/>
      <c r="Q473" s="392"/>
    </row>
    <row collapsed="false" customFormat="false" customHeight="true" hidden="true" ht="15.75" outlineLevel="0" r="474">
      <c r="A474" s="390" t="n">
        <v>3</v>
      </c>
      <c r="B474" s="393" t="s">
        <v>348</v>
      </c>
      <c r="C474" s="393"/>
      <c r="D474" s="393"/>
      <c r="E474" s="393"/>
      <c r="F474" s="393"/>
      <c r="G474" s="393"/>
      <c r="H474" s="393"/>
      <c r="I474" s="393"/>
      <c r="J474" s="393"/>
      <c r="K474" s="393"/>
      <c r="L474" s="393"/>
      <c r="M474" s="393"/>
      <c r="N474" s="393"/>
      <c r="O474" s="393"/>
      <c r="P474" s="393"/>
      <c r="Q474" s="393"/>
    </row>
    <row collapsed="false" customFormat="false" customHeight="false" hidden="true" ht="30" outlineLevel="0" r="475">
      <c r="A475" s="390" t="s">
        <v>349</v>
      </c>
      <c r="B475" s="391" t="s">
        <v>426</v>
      </c>
      <c r="C475" s="391"/>
      <c r="D475" s="391"/>
      <c r="E475" s="391"/>
      <c r="F475" s="391"/>
      <c r="G475" s="391"/>
      <c r="H475" s="391"/>
      <c r="I475" s="391"/>
      <c r="J475" s="391"/>
      <c r="K475" s="391"/>
      <c r="L475" s="391"/>
      <c r="M475" s="391"/>
      <c r="N475" s="391"/>
      <c r="O475" s="391"/>
      <c r="P475" s="391"/>
      <c r="Q475" s="392"/>
    </row>
    <row collapsed="false" customFormat="false" customHeight="false" hidden="true" ht="15.75" outlineLevel="0" r="476">
      <c r="A476" s="25"/>
    </row>
    <row collapsed="false" customFormat="false" customHeight="false" hidden="true" ht="63" outlineLevel="0" r="477">
      <c r="A477" s="4" t="s">
        <v>44</v>
      </c>
    </row>
    <row collapsed="false" customFormat="false" customHeight="false" hidden="true" ht="15.75" outlineLevel="0" r="478">
      <c r="A478" s="194" t="s">
        <v>352</v>
      </c>
      <c r="B478" s="194"/>
      <c r="C478" s="194"/>
      <c r="D478" s="194"/>
      <c r="E478" s="194"/>
      <c r="F478" s="194"/>
      <c r="G478" s="194"/>
      <c r="H478" s="194"/>
      <c r="I478" s="194"/>
      <c r="J478" s="194"/>
      <c r="K478" s="194"/>
      <c r="L478" s="194"/>
      <c r="M478" s="194"/>
      <c r="N478" s="194"/>
      <c r="O478" s="194"/>
      <c r="P478" s="194"/>
      <c r="Q478" s="194"/>
    </row>
    <row collapsed="false" customFormat="false" customHeight="false" hidden="true" ht="15.75" outlineLevel="0" r="479">
      <c r="A479" s="4"/>
    </row>
    <row collapsed="false" customFormat="false" customHeight="false" hidden="false" ht="15.75" outlineLevel="0" r="480">
      <c r="A480" s="178"/>
    </row>
    <row collapsed="false" customFormat="false" customHeight="false" hidden="false" ht="15.75" outlineLevel="0" r="481">
      <c r="A481" s="26" t="s">
        <v>421</v>
      </c>
      <c r="B481" s="26"/>
      <c r="C481" s="26"/>
      <c r="D481" s="26"/>
      <c r="E481" s="26"/>
      <c r="F481" s="26"/>
      <c r="G481" s="26"/>
    </row>
    <row collapsed="false" customFormat="false" customHeight="false" hidden="false" ht="15.75" outlineLevel="0" r="482">
      <c r="A482" s="178"/>
    </row>
    <row collapsed="false" customFormat="false" customHeight="false" hidden="false" ht="15.75" outlineLevel="0" r="483">
      <c r="A483" s="26" t="s">
        <v>151</v>
      </c>
      <c r="B483" s="26"/>
      <c r="C483" s="26"/>
      <c r="D483" s="26"/>
      <c r="E483" s="26"/>
      <c r="F483" s="26"/>
      <c r="G483" s="26"/>
    </row>
    <row collapsed="false" customFormat="false" customHeight="false" hidden="false" ht="15.75" outlineLevel="0" r="484">
      <c r="A484" s="26" t="s">
        <v>354</v>
      </c>
      <c r="B484" s="26"/>
      <c r="C484" s="26"/>
      <c r="D484" s="26"/>
      <c r="E484" s="26"/>
      <c r="F484" s="26"/>
      <c r="G484" s="26"/>
    </row>
    <row collapsed="false" customFormat="false" customHeight="true" hidden="false" ht="31.5" outlineLevel="0" r="485">
      <c r="A485" s="394" t="s">
        <v>427</v>
      </c>
      <c r="B485" s="394"/>
      <c r="C485" s="394"/>
      <c r="D485" s="394"/>
      <c r="E485" s="394"/>
      <c r="F485" s="394"/>
      <c r="G485" s="394"/>
    </row>
    <row collapsed="false" customFormat="false" customHeight="false" hidden="false" ht="15.75" outlineLevel="0" r="486">
      <c r="A486" s="2"/>
    </row>
    <row collapsed="false" customFormat="false" customHeight="true" hidden="false" ht="46.5" outlineLevel="0" r="487">
      <c r="A487" s="395" t="s">
        <v>326</v>
      </c>
      <c r="B487" s="395" t="s">
        <v>90</v>
      </c>
      <c r="C487" s="395" t="s">
        <v>156</v>
      </c>
      <c r="D487" s="395" t="s">
        <v>357</v>
      </c>
      <c r="E487" s="395"/>
      <c r="F487" s="395"/>
      <c r="G487" s="395" t="s">
        <v>358</v>
      </c>
    </row>
    <row collapsed="false" customFormat="false" customHeight="true" hidden="false" ht="29.85" outlineLevel="0" r="488">
      <c r="A488" s="395"/>
      <c r="B488" s="395"/>
      <c r="C488" s="395"/>
      <c r="D488" s="395" t="s">
        <v>360</v>
      </c>
      <c r="E488" s="395" t="s">
        <v>361</v>
      </c>
      <c r="F488" s="395"/>
      <c r="G488" s="395" t="s">
        <v>362</v>
      </c>
    </row>
    <row collapsed="false" customFormat="false" customHeight="true" hidden="false" ht="42.75" outlineLevel="0" r="489">
      <c r="A489" s="395"/>
      <c r="B489" s="395"/>
      <c r="C489" s="395"/>
      <c r="D489" s="395"/>
      <c r="E489" s="395" t="s">
        <v>47</v>
      </c>
      <c r="F489" s="395" t="s">
        <v>363</v>
      </c>
      <c r="G489" s="396"/>
    </row>
    <row collapsed="false" customFormat="false" customHeight="false" hidden="false" ht="15" outlineLevel="0" r="490">
      <c r="A490" s="397" t="n">
        <v>1</v>
      </c>
      <c r="B490" s="397" t="n">
        <v>2</v>
      </c>
      <c r="C490" s="397" t="n">
        <v>3</v>
      </c>
      <c r="D490" s="397" t="n">
        <v>4</v>
      </c>
      <c r="E490" s="397" t="n">
        <v>5</v>
      </c>
      <c r="F490" s="397" t="n">
        <v>6</v>
      </c>
      <c r="G490" s="397" t="n">
        <v>7</v>
      </c>
    </row>
    <row collapsed="false" customFormat="false" customHeight="true" hidden="false" ht="20.1" outlineLevel="0" r="491">
      <c r="A491" s="395" t="n">
        <v>1</v>
      </c>
      <c r="B491" s="395" t="s">
        <v>428</v>
      </c>
      <c r="C491" s="395"/>
      <c r="D491" s="395"/>
      <c r="E491" s="395"/>
      <c r="F491" s="395"/>
      <c r="G491" s="395"/>
    </row>
    <row collapsed="false" customFormat="false" customHeight="true" hidden="false" ht="44.85" outlineLevel="0" r="492">
      <c r="A492" s="398" t="s">
        <v>15</v>
      </c>
      <c r="B492" s="399" t="s">
        <v>429</v>
      </c>
      <c r="C492" s="395" t="s">
        <v>169</v>
      </c>
      <c r="D492" s="395"/>
      <c r="E492" s="395"/>
      <c r="F492" s="395"/>
      <c r="G492" s="395"/>
    </row>
    <row collapsed="false" customFormat="false" customHeight="true" hidden="false" ht="47.75" outlineLevel="0" r="493">
      <c r="A493" s="398" t="s">
        <v>20</v>
      </c>
      <c r="B493" s="399" t="s">
        <v>430</v>
      </c>
      <c r="C493" s="395" t="s">
        <v>169</v>
      </c>
      <c r="D493" s="395"/>
      <c r="E493" s="395"/>
      <c r="F493" s="395"/>
      <c r="G493" s="395"/>
    </row>
    <row collapsed="false" customFormat="false" customHeight="true" hidden="false" ht="47.75" outlineLevel="0" r="494">
      <c r="A494" s="398" t="s">
        <v>340</v>
      </c>
      <c r="B494" s="399" t="s">
        <v>431</v>
      </c>
      <c r="C494" s="395" t="s">
        <v>169</v>
      </c>
      <c r="D494" s="395"/>
      <c r="E494" s="395"/>
      <c r="F494" s="395"/>
      <c r="G494" s="395"/>
    </row>
    <row collapsed="false" customFormat="false" customHeight="true" hidden="false" ht="53.85" outlineLevel="0" r="495">
      <c r="A495" s="398" t="s">
        <v>432</v>
      </c>
      <c r="B495" s="399" t="s">
        <v>413</v>
      </c>
      <c r="C495" s="395" t="s">
        <v>169</v>
      </c>
      <c r="D495" s="395"/>
      <c r="E495" s="395"/>
      <c r="F495" s="395"/>
      <c r="G495" s="395"/>
    </row>
    <row collapsed="false" customFormat="false" customHeight="true" hidden="false" ht="49.25" outlineLevel="0" r="496">
      <c r="A496" s="398" t="s">
        <v>369</v>
      </c>
      <c r="B496" s="399" t="s">
        <v>405</v>
      </c>
      <c r="C496" s="395" t="s">
        <v>169</v>
      </c>
      <c r="D496" s="395"/>
      <c r="E496" s="395"/>
      <c r="F496" s="395"/>
      <c r="G496" s="395"/>
    </row>
    <row collapsed="false" customFormat="false" customHeight="true" hidden="false" ht="58.9" outlineLevel="0" r="497">
      <c r="A497" s="398" t="s">
        <v>371</v>
      </c>
      <c r="B497" s="399" t="s">
        <v>433</v>
      </c>
      <c r="C497" s="395" t="s">
        <v>434</v>
      </c>
      <c r="D497" s="395"/>
      <c r="E497" s="395"/>
      <c r="F497" s="395"/>
      <c r="G497" s="395"/>
    </row>
    <row collapsed="false" customFormat="false" customHeight="true" hidden="false" ht="70.1" outlineLevel="0" r="498">
      <c r="A498" s="398" t="s">
        <v>373</v>
      </c>
      <c r="B498" s="400" t="s">
        <v>412</v>
      </c>
      <c r="C498" s="395" t="s">
        <v>177</v>
      </c>
      <c r="D498" s="395"/>
      <c r="E498" s="395"/>
      <c r="F498" s="395"/>
      <c r="G498" s="395"/>
    </row>
    <row collapsed="false" customFormat="false" customHeight="true" hidden="false" ht="18.4" outlineLevel="0" r="499">
      <c r="A499" s="395" t="n">
        <v>2</v>
      </c>
      <c r="B499" s="401" t="s">
        <v>435</v>
      </c>
      <c r="C499" s="401"/>
      <c r="D499" s="401"/>
      <c r="E499" s="401"/>
      <c r="F499" s="401"/>
      <c r="G499" s="401"/>
    </row>
    <row collapsed="false" customFormat="false" customHeight="true" hidden="false" ht="54.4" outlineLevel="0" r="500">
      <c r="A500" s="398" t="s">
        <v>234</v>
      </c>
      <c r="B500" s="399" t="s">
        <v>436</v>
      </c>
      <c r="C500" s="395" t="s">
        <v>169</v>
      </c>
      <c r="D500" s="395"/>
      <c r="E500" s="395"/>
      <c r="F500" s="395"/>
      <c r="G500" s="395"/>
    </row>
    <row collapsed="false" customFormat="false" customHeight="true" hidden="false" ht="37.7" outlineLevel="0" r="501">
      <c r="A501" s="398" t="s">
        <v>33</v>
      </c>
      <c r="B501" s="399" t="s">
        <v>437</v>
      </c>
      <c r="C501" s="395" t="s">
        <v>188</v>
      </c>
      <c r="D501" s="395"/>
      <c r="E501" s="395"/>
      <c r="F501" s="395"/>
      <c r="G501" s="395"/>
    </row>
    <row collapsed="false" customFormat="false" customHeight="true" hidden="false" ht="34.15" outlineLevel="0" r="502">
      <c r="A502" s="398" t="s">
        <v>387</v>
      </c>
      <c r="B502" s="399" t="s">
        <v>438</v>
      </c>
      <c r="C502" s="395" t="s">
        <v>188</v>
      </c>
      <c r="D502" s="395"/>
      <c r="E502" s="395"/>
      <c r="F502" s="395"/>
      <c r="G502" s="395"/>
    </row>
    <row collapsed="false" customFormat="false" customHeight="true" hidden="false" ht="19.35" outlineLevel="0" r="503">
      <c r="A503" s="395" t="n">
        <v>3</v>
      </c>
      <c r="B503" s="401" t="s">
        <v>389</v>
      </c>
      <c r="C503" s="401"/>
      <c r="D503" s="401"/>
      <c r="E503" s="401"/>
      <c r="F503" s="401"/>
      <c r="G503" s="401"/>
    </row>
    <row collapsed="false" customFormat="false" customHeight="true" hidden="false" ht="35.1" outlineLevel="0" r="504">
      <c r="A504" s="398" t="s">
        <v>349</v>
      </c>
      <c r="B504" s="400" t="s">
        <v>439</v>
      </c>
      <c r="C504" s="395" t="s">
        <v>169</v>
      </c>
      <c r="D504" s="395"/>
      <c r="E504" s="395"/>
      <c r="F504" s="395"/>
      <c r="G504" s="395"/>
    </row>
    <row collapsed="false" customFormat="false" customHeight="true" hidden="false" ht="35.1" outlineLevel="0" r="505">
      <c r="A505" s="398" t="s">
        <v>392</v>
      </c>
      <c r="B505" s="400" t="s">
        <v>440</v>
      </c>
      <c r="C505" s="395" t="s">
        <v>188</v>
      </c>
      <c r="D505" s="395"/>
      <c r="E505" s="395"/>
      <c r="F505" s="395"/>
      <c r="G505" s="395"/>
    </row>
    <row collapsed="false" customFormat="false" customHeight="false" hidden="false" ht="15.75" outlineLevel="0" r="506">
      <c r="A506" s="25"/>
    </row>
    <row collapsed="false" customFormat="false" customHeight="false" hidden="false" ht="15" outlineLevel="0" r="507">
      <c r="A507" s="402" t="s">
        <v>44</v>
      </c>
      <c r="B507" s="402"/>
      <c r="C507" s="402"/>
      <c r="D507" s="402"/>
      <c r="E507" s="402"/>
      <c r="F507" s="402"/>
      <c r="G507" s="402"/>
    </row>
    <row collapsed="false" customFormat="false" customHeight="true" hidden="false" ht="23.25" outlineLevel="0" r="508">
      <c r="A508" s="194" t="s">
        <v>394</v>
      </c>
      <c r="B508" s="194"/>
      <c r="C508" s="194"/>
      <c r="D508" s="194"/>
      <c r="E508" s="194"/>
      <c r="F508" s="194"/>
      <c r="G508" s="194"/>
    </row>
    <row collapsed="false" customFormat="false" customHeight="false" hidden="true" ht="15.75" outlineLevel="0" r="510">
      <c r="A510" s="1" t="s">
        <v>395</v>
      </c>
    </row>
    <row collapsed="false" customFormat="false" customHeight="false" hidden="true" ht="15.75" outlineLevel="0" r="511">
      <c r="A511" s="26" t="s">
        <v>322</v>
      </c>
      <c r="B511" s="26"/>
      <c r="C511" s="26"/>
      <c r="D511" s="26"/>
      <c r="E511" s="26"/>
      <c r="F511" s="26"/>
      <c r="G511" s="26"/>
    </row>
    <row collapsed="false" customFormat="false" customHeight="false" hidden="true" ht="15.75" outlineLevel="0" r="512">
      <c r="A512" s="26" t="s">
        <v>396</v>
      </c>
      <c r="B512" s="26"/>
      <c r="C512" s="26"/>
      <c r="D512" s="26"/>
      <c r="E512" s="26"/>
      <c r="F512" s="26"/>
      <c r="G512" s="26"/>
    </row>
    <row collapsed="false" customFormat="false" customHeight="false" hidden="true" ht="15.75" outlineLevel="0" r="513">
      <c r="A513" s="26" t="s">
        <v>397</v>
      </c>
      <c r="B513" s="26"/>
      <c r="C513" s="26"/>
      <c r="D513" s="26"/>
      <c r="E513" s="26"/>
      <c r="F513" s="26"/>
      <c r="G513" s="26"/>
    </row>
    <row collapsed="false" customFormat="false" customHeight="false" hidden="true" ht="15.75" outlineLevel="0" r="514">
      <c r="A514" s="178"/>
    </row>
    <row collapsed="false" customFormat="false" customHeight="false" hidden="true" ht="15.75" outlineLevel="0" r="515">
      <c r="A515" s="178"/>
    </row>
    <row collapsed="false" customFormat="false" customHeight="true" hidden="true" ht="16.5" outlineLevel="0" r="516">
      <c r="A516" s="30" t="s">
        <v>398</v>
      </c>
      <c r="B516" s="30"/>
      <c r="C516" s="30"/>
      <c r="D516" s="30" t="s">
        <v>399</v>
      </c>
      <c r="E516" s="30"/>
      <c r="F516" s="30"/>
      <c r="G516" s="137" t="s">
        <v>400</v>
      </c>
      <c r="H516" s="30" t="s">
        <v>401</v>
      </c>
      <c r="I516" s="30"/>
      <c r="J516" s="30"/>
      <c r="K516" s="30" t="s">
        <v>402</v>
      </c>
      <c r="L516" s="30"/>
    </row>
    <row collapsed="false" customFormat="false" customHeight="true" hidden="true" ht="15.6" outlineLevel="0" r="517">
      <c r="A517" s="387" t="n">
        <v>1</v>
      </c>
      <c r="B517" s="387"/>
      <c r="C517" s="387"/>
      <c r="D517" s="387" t="n">
        <v>2</v>
      </c>
      <c r="E517" s="387"/>
      <c r="F517" s="387"/>
      <c r="G517" s="388" t="n">
        <v>3</v>
      </c>
      <c r="H517" s="387" t="n">
        <v>4</v>
      </c>
      <c r="I517" s="387"/>
      <c r="J517" s="387"/>
      <c r="K517" s="387" t="n">
        <v>5</v>
      </c>
      <c r="L517" s="387"/>
    </row>
    <row collapsed="false" customFormat="false" customHeight="true" hidden="true" ht="60" outlineLevel="0" r="518">
      <c r="A518" s="14" t="s">
        <v>403</v>
      </c>
      <c r="B518" s="14"/>
      <c r="C518" s="14"/>
      <c r="D518" s="28"/>
      <c r="E518" s="28"/>
      <c r="F518" s="28"/>
      <c r="G518" s="33"/>
      <c r="H518" s="28"/>
      <c r="I518" s="28"/>
      <c r="J518" s="28"/>
      <c r="K518" s="28"/>
      <c r="L518" s="28"/>
    </row>
    <row collapsed="false" customFormat="false" customHeight="true" hidden="true" ht="90" outlineLevel="0" r="519">
      <c r="A519" s="14" t="s">
        <v>404</v>
      </c>
      <c r="B519" s="14"/>
      <c r="C519" s="14"/>
      <c r="D519" s="28"/>
      <c r="E519" s="28"/>
      <c r="F519" s="28"/>
      <c r="G519" s="33"/>
      <c r="H519" s="28"/>
      <c r="I519" s="28"/>
      <c r="J519" s="28"/>
      <c r="K519" s="28"/>
      <c r="L519" s="28"/>
    </row>
    <row collapsed="false" customFormat="false" customHeight="true" hidden="true" ht="105" outlineLevel="0" r="520">
      <c r="A520" s="18" t="s">
        <v>405</v>
      </c>
      <c r="B520" s="18"/>
      <c r="C520" s="18"/>
      <c r="D520" s="28"/>
      <c r="E520" s="28"/>
      <c r="F520" s="28"/>
      <c r="G520" s="33"/>
      <c r="H520" s="28"/>
      <c r="I520" s="28"/>
      <c r="J520" s="28"/>
      <c r="K520" s="28"/>
      <c r="L520" s="28"/>
    </row>
    <row collapsed="false" customFormat="false" customHeight="true" hidden="true" ht="45" outlineLevel="0" r="521">
      <c r="A521" s="14" t="s">
        <v>406</v>
      </c>
      <c r="B521" s="14"/>
      <c r="C521" s="14"/>
      <c r="D521" s="28"/>
      <c r="E521" s="28"/>
      <c r="F521" s="28"/>
      <c r="G521" s="33"/>
      <c r="H521" s="28"/>
      <c r="I521" s="28"/>
      <c r="J521" s="28"/>
      <c r="K521" s="28"/>
      <c r="L521" s="28"/>
    </row>
    <row collapsed="false" customFormat="false" customHeight="true" hidden="true" ht="60" outlineLevel="0" r="522">
      <c r="A522" s="14" t="s">
        <v>407</v>
      </c>
      <c r="B522" s="14"/>
      <c r="C522" s="14"/>
      <c r="D522" s="28"/>
      <c r="E522" s="28"/>
      <c r="F522" s="28"/>
      <c r="G522" s="33"/>
      <c r="H522" s="28"/>
      <c r="I522" s="28"/>
      <c r="J522" s="28"/>
      <c r="K522" s="28"/>
      <c r="L522" s="28"/>
    </row>
    <row collapsed="false" customFormat="false" customHeight="true" hidden="true" ht="75" outlineLevel="0" r="523">
      <c r="A523" s="14" t="s">
        <v>408</v>
      </c>
      <c r="B523" s="14"/>
      <c r="C523" s="14"/>
      <c r="D523" s="28"/>
      <c r="E523" s="28"/>
      <c r="F523" s="28"/>
      <c r="G523" s="33"/>
      <c r="H523" s="28"/>
      <c r="I523" s="28"/>
      <c r="J523" s="28"/>
      <c r="K523" s="28"/>
      <c r="L523" s="28"/>
    </row>
    <row collapsed="false" customFormat="false" customHeight="true" hidden="true" ht="105" outlineLevel="0" r="524">
      <c r="A524" s="14" t="s">
        <v>409</v>
      </c>
      <c r="B524" s="14"/>
      <c r="C524" s="14"/>
      <c r="D524" s="28"/>
      <c r="E524" s="28"/>
      <c r="F524" s="28"/>
      <c r="G524" s="33"/>
      <c r="H524" s="28"/>
      <c r="I524" s="28"/>
      <c r="J524" s="28"/>
      <c r="K524" s="28"/>
      <c r="L524" s="28"/>
    </row>
    <row collapsed="false" customFormat="false" customHeight="true" hidden="true" ht="105" outlineLevel="0" r="525">
      <c r="A525" s="14" t="s">
        <v>410</v>
      </c>
      <c r="B525" s="14"/>
      <c r="C525" s="14"/>
      <c r="D525" s="28"/>
      <c r="E525" s="28"/>
      <c r="F525" s="28"/>
      <c r="G525" s="33"/>
      <c r="H525" s="28"/>
      <c r="I525" s="28"/>
      <c r="J525" s="28"/>
      <c r="K525" s="28"/>
      <c r="L525" s="28"/>
    </row>
    <row collapsed="false" customFormat="false" customHeight="true" hidden="true" ht="60" outlineLevel="0" r="526">
      <c r="A526" s="14" t="s">
        <v>411</v>
      </c>
      <c r="B526" s="14"/>
      <c r="C526" s="14"/>
      <c r="D526" s="28"/>
      <c r="E526" s="28"/>
      <c r="F526" s="28"/>
      <c r="G526" s="33"/>
      <c r="H526" s="28"/>
      <c r="I526" s="28"/>
      <c r="J526" s="28"/>
      <c r="K526" s="28"/>
      <c r="L526" s="28"/>
    </row>
    <row collapsed="false" customFormat="false" customHeight="true" hidden="true" ht="75" outlineLevel="0" r="527">
      <c r="A527" s="14" t="s">
        <v>412</v>
      </c>
      <c r="B527" s="14"/>
      <c r="C527" s="14"/>
      <c r="D527" s="28"/>
      <c r="E527" s="28"/>
      <c r="F527" s="28"/>
      <c r="G527" s="33"/>
      <c r="H527" s="28"/>
      <c r="I527" s="28"/>
      <c r="J527" s="28"/>
      <c r="K527" s="28"/>
      <c r="L527" s="28"/>
    </row>
    <row collapsed="false" customFormat="false" customHeight="true" hidden="true" ht="120" outlineLevel="0" r="528">
      <c r="A528" s="14" t="s">
        <v>413</v>
      </c>
      <c r="B528" s="14"/>
      <c r="C528" s="14"/>
      <c r="D528" s="28"/>
      <c r="E528" s="28"/>
      <c r="F528" s="28"/>
      <c r="G528" s="33"/>
      <c r="H528" s="28"/>
      <c r="I528" s="28"/>
      <c r="J528" s="28"/>
      <c r="K528" s="28"/>
      <c r="L528" s="28"/>
    </row>
    <row collapsed="false" customFormat="false" customHeight="true" hidden="true" ht="30" outlineLevel="0" r="529">
      <c r="A529" s="14" t="s">
        <v>414</v>
      </c>
      <c r="B529" s="14"/>
      <c r="C529" s="14"/>
      <c r="D529" s="28"/>
      <c r="E529" s="28"/>
      <c r="F529" s="28"/>
      <c r="G529" s="33"/>
      <c r="H529" s="28"/>
      <c r="I529" s="28"/>
      <c r="J529" s="28"/>
      <c r="K529" s="28"/>
      <c r="L529" s="28"/>
    </row>
    <row collapsed="false" customFormat="false" customHeight="true" hidden="true" ht="135" outlineLevel="0" r="530">
      <c r="A530" s="14" t="s">
        <v>415</v>
      </c>
      <c r="B530" s="14"/>
      <c r="C530" s="14"/>
      <c r="D530" s="28"/>
      <c r="E530" s="28"/>
      <c r="F530" s="28"/>
      <c r="G530" s="33"/>
      <c r="H530" s="28"/>
      <c r="I530" s="28"/>
      <c r="J530" s="28"/>
      <c r="K530" s="28"/>
      <c r="L530" s="28"/>
    </row>
    <row collapsed="false" customFormat="false" customHeight="true" hidden="true" ht="45" outlineLevel="0" r="531">
      <c r="A531" s="14" t="s">
        <v>416</v>
      </c>
      <c r="B531" s="14"/>
      <c r="C531" s="14"/>
      <c r="D531" s="28"/>
      <c r="E531" s="28"/>
      <c r="F531" s="28"/>
      <c r="G531" s="33"/>
      <c r="H531" s="28"/>
      <c r="I531" s="28"/>
      <c r="J531" s="28"/>
      <c r="K531" s="28"/>
      <c r="L531" s="28"/>
    </row>
    <row collapsed="false" customFormat="false" customHeight="true" hidden="true" ht="75" outlineLevel="0" r="532">
      <c r="A532" s="14" t="s">
        <v>417</v>
      </c>
      <c r="B532" s="14"/>
      <c r="C532" s="14"/>
      <c r="D532" s="28"/>
      <c r="E532" s="28"/>
      <c r="F532" s="28"/>
      <c r="G532" s="33"/>
      <c r="H532" s="28"/>
      <c r="I532" s="28"/>
      <c r="J532" s="28"/>
      <c r="K532" s="28"/>
      <c r="L532" s="28"/>
    </row>
    <row collapsed="false" customFormat="false" customHeight="true" hidden="true" ht="75" outlineLevel="0" r="533">
      <c r="A533" s="18" t="s">
        <v>418</v>
      </c>
      <c r="B533" s="18"/>
      <c r="C533" s="18"/>
      <c r="D533" s="28"/>
      <c r="E533" s="28"/>
      <c r="F533" s="28"/>
      <c r="G533" s="33"/>
      <c r="H533" s="28"/>
      <c r="I533" s="28"/>
      <c r="J533" s="28"/>
      <c r="K533" s="28"/>
      <c r="L533" s="28"/>
    </row>
    <row collapsed="false" customFormat="false" customHeight="true" hidden="true" ht="45" outlineLevel="0" r="534">
      <c r="A534" s="18" t="s">
        <v>419</v>
      </c>
      <c r="B534" s="18"/>
      <c r="C534" s="18"/>
      <c r="D534" s="28"/>
      <c r="E534" s="28"/>
      <c r="F534" s="28"/>
      <c r="G534" s="33"/>
      <c r="H534" s="28"/>
      <c r="I534" s="28"/>
      <c r="J534" s="28"/>
      <c r="K534" s="28"/>
      <c r="L534" s="28"/>
    </row>
    <row collapsed="false" customFormat="false" customHeight="false" hidden="true" ht="15.75" outlineLevel="0" r="535">
      <c r="A535" s="144"/>
      <c r="B535" s="174"/>
      <c r="C535" s="389"/>
      <c r="D535" s="389"/>
      <c r="E535" s="174"/>
      <c r="F535" s="389"/>
      <c r="G535" s="389"/>
      <c r="H535" s="389"/>
      <c r="I535" s="174"/>
      <c r="J535" s="389"/>
      <c r="K535" s="389"/>
      <c r="L535" s="174"/>
    </row>
    <row collapsed="false" customFormat="false" customHeight="false" hidden="true" ht="15.75" outlineLevel="0" r="536">
      <c r="A536" s="144"/>
      <c r="B536" s="174"/>
      <c r="C536" s="174"/>
      <c r="D536" s="389"/>
      <c r="E536" s="174"/>
      <c r="F536" s="174"/>
      <c r="G536" s="389"/>
      <c r="H536" s="389"/>
      <c r="I536" s="174"/>
      <c r="J536" s="174"/>
      <c r="K536" s="389"/>
      <c r="L536" s="174"/>
    </row>
    <row collapsed="false" customFormat="false" customHeight="false" hidden="true" ht="78.75" outlineLevel="0" r="537">
      <c r="A537" s="144" t="s">
        <v>110</v>
      </c>
      <c r="B537" s="174"/>
      <c r="C537" s="389"/>
      <c r="D537" s="389"/>
      <c r="E537" s="174"/>
      <c r="F537" s="389"/>
      <c r="G537" s="389"/>
      <c r="H537" s="389"/>
      <c r="I537" s="174"/>
      <c r="J537" s="389"/>
      <c r="K537" s="389"/>
      <c r="L537" s="174"/>
    </row>
    <row collapsed="false" customFormat="false" customHeight="true" hidden="true" ht="31.5" outlineLevel="0" r="538">
      <c r="A538" s="144"/>
      <c r="B538" s="144"/>
      <c r="C538" s="177" t="s">
        <v>420</v>
      </c>
      <c r="D538" s="177"/>
      <c r="E538" s="144"/>
      <c r="F538" s="177" t="s">
        <v>112</v>
      </c>
      <c r="G538" s="177"/>
      <c r="H538" s="177"/>
      <c r="I538" s="144"/>
      <c r="J538" s="177" t="s">
        <v>113</v>
      </c>
      <c r="K538" s="177"/>
      <c r="L538" s="144"/>
    </row>
    <row collapsed="false" customFormat="false" customHeight="false" hidden="false" ht="12.85" outlineLevel="0" r="1048575"/>
    <row collapsed="false" customFormat="false" customHeight="false" hidden="false" ht="12.85" outlineLevel="0" r="1048576"/>
  </sheetData>
  <mergeCells count="1022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4:K414"/>
    <mergeCell ref="A415:G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A428:A430"/>
    <mergeCell ref="B428:B430"/>
    <mergeCell ref="C428:C430"/>
    <mergeCell ref="D428:D430"/>
    <mergeCell ref="E428:E430"/>
    <mergeCell ref="G428:G430"/>
    <mergeCell ref="H428:I430"/>
    <mergeCell ref="J428:J430"/>
    <mergeCell ref="K428:K430"/>
    <mergeCell ref="A431:A433"/>
    <mergeCell ref="B431:B433"/>
    <mergeCell ref="C431:C433"/>
    <mergeCell ref="D431:D433"/>
    <mergeCell ref="E431:E433"/>
    <mergeCell ref="G431:G433"/>
    <mergeCell ref="H431:I433"/>
    <mergeCell ref="J431:J433"/>
    <mergeCell ref="K431:K433"/>
    <mergeCell ref="H434:I434"/>
    <mergeCell ref="H435:I435"/>
    <mergeCell ref="H436:I436"/>
    <mergeCell ref="A437:A438"/>
    <mergeCell ref="B437:B438"/>
    <mergeCell ref="C437:C438"/>
    <mergeCell ref="D437:D438"/>
    <mergeCell ref="E437:E438"/>
    <mergeCell ref="G437:G438"/>
    <mergeCell ref="H437:I438"/>
    <mergeCell ref="J437:J438"/>
    <mergeCell ref="K437:K438"/>
    <mergeCell ref="A439:A440"/>
    <mergeCell ref="B439:B440"/>
    <mergeCell ref="C439:C440"/>
    <mergeCell ref="D439:D440"/>
    <mergeCell ref="E439:E440"/>
    <mergeCell ref="G439:G440"/>
    <mergeCell ref="H439:H440"/>
    <mergeCell ref="I439:J440"/>
    <mergeCell ref="K439:K440"/>
    <mergeCell ref="I441:J441"/>
    <mergeCell ref="I442:J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A459:F459"/>
    <mergeCell ref="A460:H460"/>
    <mergeCell ref="A465:A466"/>
    <mergeCell ref="B465:B466"/>
    <mergeCell ref="C465:C466"/>
    <mergeCell ref="D465:D466"/>
    <mergeCell ref="E465:E466"/>
    <mergeCell ref="F465:I465"/>
    <mergeCell ref="J465:M465"/>
    <mergeCell ref="N465:Q465"/>
    <mergeCell ref="B468:Q468"/>
    <mergeCell ref="B471:Q471"/>
    <mergeCell ref="B474:Q474"/>
    <mergeCell ref="A478:Q478"/>
    <mergeCell ref="A481:G481"/>
    <mergeCell ref="A483:G483"/>
    <mergeCell ref="A484:G484"/>
    <mergeCell ref="A485:G485"/>
    <mergeCell ref="A487:A489"/>
    <mergeCell ref="B487:B489"/>
    <mergeCell ref="C487:C489"/>
    <mergeCell ref="D487:F487"/>
    <mergeCell ref="D488:D489"/>
    <mergeCell ref="E488:F488"/>
    <mergeCell ref="B491:G491"/>
    <mergeCell ref="B499:G499"/>
    <mergeCell ref="B503:G503"/>
    <mergeCell ref="A507:G507"/>
    <mergeCell ref="A508:G508"/>
    <mergeCell ref="A511:G511"/>
    <mergeCell ref="A512:G512"/>
    <mergeCell ref="A513:G513"/>
    <mergeCell ref="A516:C516"/>
    <mergeCell ref="D516:F516"/>
    <mergeCell ref="H516:J516"/>
    <mergeCell ref="K516:L516"/>
    <mergeCell ref="A517:C517"/>
    <mergeCell ref="D517:F517"/>
    <mergeCell ref="H517:J517"/>
    <mergeCell ref="K517:L517"/>
    <mergeCell ref="A518:C518"/>
    <mergeCell ref="D518:F518"/>
    <mergeCell ref="H518:J518"/>
    <mergeCell ref="K518:L518"/>
    <mergeCell ref="A519:C519"/>
    <mergeCell ref="D519:F519"/>
    <mergeCell ref="H519:J519"/>
    <mergeCell ref="K519:L519"/>
    <mergeCell ref="A520:C520"/>
    <mergeCell ref="D520:F520"/>
    <mergeCell ref="H520:J520"/>
    <mergeCell ref="K520:L520"/>
    <mergeCell ref="A521:C521"/>
    <mergeCell ref="D521:F521"/>
    <mergeCell ref="H521:J521"/>
    <mergeCell ref="K521:L521"/>
    <mergeCell ref="A522:C522"/>
    <mergeCell ref="D522:F522"/>
    <mergeCell ref="H522:J522"/>
    <mergeCell ref="K522:L522"/>
    <mergeCell ref="A523:C523"/>
    <mergeCell ref="D523:F523"/>
    <mergeCell ref="H523:J523"/>
    <mergeCell ref="K523:L523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B535:B537"/>
    <mergeCell ref="C535:D537"/>
    <mergeCell ref="E535:E537"/>
    <mergeCell ref="F535:H537"/>
    <mergeCell ref="I535:I537"/>
    <mergeCell ref="J535:K537"/>
    <mergeCell ref="L535:L537"/>
    <mergeCell ref="C538:D538"/>
    <mergeCell ref="F538:H538"/>
    <mergeCell ref="J538:K538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2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79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54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10" zoomScaleNormal="110" zoomScalePageLayoutView="100">
      <selection activeCell="A1" activeCellId="0" pane="topLeft" sqref="A1"/>
    </sheetView>
  </sheetViews>
  <sheetFormatPr defaultRowHeight="15"/>
  <cols>
    <col collapsed="false" hidden="false" max="1" min="1" style="0" width="56.280612244898"/>
    <col collapsed="false" hidden="false" max="2" min="2" style="0" width="26.4234693877551"/>
    <col collapsed="false" hidden="false" max="4" min="3" style="0" width="16.7142857142857"/>
    <col collapsed="false" hidden="false" max="5" min="5" style="0" width="23.0051020408163"/>
    <col collapsed="false" hidden="false" max="8" min="6" style="0" width="8.70918367346939"/>
    <col collapsed="false" hidden="false" max="9" min="9" style="0" width="7"/>
    <col collapsed="false" hidden="false" max="10" min="10" style="0" width="9.70918367346939"/>
    <col collapsed="false" hidden="false" max="1025" min="11" style="0" width="8.70918367346939"/>
  </cols>
  <sheetData>
    <row collapsed="false" customFormat="false" customHeight="false" hidden="true" ht="15.25" outlineLevel="0" r="1">
      <c r="A1" s="1" t="s">
        <v>0</v>
      </c>
    </row>
    <row collapsed="false" customFormat="false" customHeight="false" hidden="true" ht="15.75" outlineLevel="0" r="2">
      <c r="A2" s="2" t="s">
        <v>1</v>
      </c>
    </row>
    <row collapsed="false" customFormat="false" customHeight="false" hidden="true" ht="15.75" outlineLevel="0" r="3">
      <c r="A3" s="3" t="s">
        <v>2</v>
      </c>
      <c r="B3" s="3"/>
      <c r="C3" s="3"/>
    </row>
    <row collapsed="false" customFormat="false" customHeight="false" hidden="true" ht="15.75" outlineLevel="0" r="4">
      <c r="A4" s="4"/>
    </row>
    <row collapsed="false" customFormat="false" customHeight="true" hidden="true" ht="164.25" outlineLevel="0" r="5">
      <c r="A5" s="5" t="s">
        <v>3</v>
      </c>
      <c r="B5" s="6" t="s">
        <v>6</v>
      </c>
      <c r="C5" s="6" t="s">
        <v>8</v>
      </c>
    </row>
    <row collapsed="false" customFormat="false" customHeight="false" hidden="true" ht="15" outlineLevel="0" r="6">
      <c r="A6" s="7" t="s">
        <v>9</v>
      </c>
      <c r="B6" s="9" t="s">
        <v>10</v>
      </c>
      <c r="C6" s="6"/>
    </row>
    <row collapsed="false" customFormat="false" customHeight="true" hidden="true" ht="34.5" outlineLevel="0" r="7">
      <c r="A7" s="10" t="n">
        <v>1</v>
      </c>
      <c r="B7" s="10" t="n">
        <v>4</v>
      </c>
      <c r="C7" s="11" t="n">
        <v>7</v>
      </c>
    </row>
    <row collapsed="false" customFormat="false" customHeight="true" hidden="true" ht="15" outlineLevel="0" r="8">
      <c r="A8" s="12" t="s">
        <v>12</v>
      </c>
      <c r="B8" s="15" t="n">
        <v>41640</v>
      </c>
      <c r="C8" s="14"/>
    </row>
    <row collapsed="false" customFormat="false" customHeight="false" hidden="true" ht="15" outlineLevel="0" r="9">
      <c r="A9" s="12"/>
      <c r="B9" s="15"/>
      <c r="C9" s="14"/>
    </row>
    <row collapsed="false" customFormat="false" customHeight="false" hidden="true" ht="45" outlineLevel="0" r="10">
      <c r="A10" s="16" t="s">
        <v>15</v>
      </c>
      <c r="B10" s="17" t="n">
        <v>41640</v>
      </c>
      <c r="C10" s="8" t="s">
        <v>19</v>
      </c>
    </row>
    <row collapsed="false" customFormat="false" customHeight="false" hidden="true" ht="30" outlineLevel="0" r="11">
      <c r="A11" s="16" t="s">
        <v>20</v>
      </c>
      <c r="B11" s="17" t="n">
        <v>41640</v>
      </c>
      <c r="C11" s="14" t="s">
        <v>24</v>
      </c>
    </row>
    <row collapsed="false" customFormat="false" customHeight="false" hidden="true" ht="15" outlineLevel="0" r="12">
      <c r="A12" s="7"/>
      <c r="B12" s="18"/>
      <c r="C12" s="18"/>
    </row>
    <row collapsed="false" customFormat="false" customHeight="true" hidden="true" ht="15" outlineLevel="0" r="13">
      <c r="A13" s="6" t="s">
        <v>25</v>
      </c>
      <c r="B13" s="15" t="n">
        <v>41640</v>
      </c>
      <c r="C13" s="14"/>
    </row>
    <row collapsed="false" customFormat="false" customHeight="false" hidden="true" ht="15" outlineLevel="0" r="14">
      <c r="A14" s="6"/>
      <c r="B14" s="15"/>
      <c r="C14" s="14"/>
    </row>
    <row collapsed="false" customFormat="false" customHeight="false" hidden="true" ht="45" outlineLevel="0" r="15">
      <c r="A15" s="7" t="s">
        <v>28</v>
      </c>
      <c r="B15" s="17" t="n">
        <v>41640</v>
      </c>
      <c r="C15" s="19" t="s">
        <v>32</v>
      </c>
    </row>
    <row collapsed="false" customFormat="false" customHeight="false" hidden="true" ht="30" outlineLevel="0" r="16">
      <c r="A16" s="16" t="s">
        <v>33</v>
      </c>
      <c r="B16" s="17" t="n">
        <v>41640</v>
      </c>
      <c r="C16" s="18" t="s">
        <v>36</v>
      </c>
    </row>
    <row collapsed="false" customFormat="false" customHeight="true" hidden="true" ht="15" outlineLevel="0" r="17">
      <c r="A17" s="6" t="n">
        <v>3</v>
      </c>
      <c r="B17" s="15" t="n">
        <v>41640</v>
      </c>
      <c r="C17" s="14"/>
    </row>
    <row collapsed="false" customFormat="false" customHeight="true" hidden="true" ht="133.5" outlineLevel="0" r="18">
      <c r="A18" s="6"/>
      <c r="B18" s="15"/>
      <c r="C18" s="14"/>
    </row>
    <row collapsed="false" customFormat="false" customHeight="true" hidden="true" ht="74.25" outlineLevel="0" r="19">
      <c r="A19" s="22" t="n">
        <v>41642</v>
      </c>
      <c r="B19" s="15" t="n">
        <v>41640</v>
      </c>
      <c r="C19" s="18" t="s">
        <v>42</v>
      </c>
    </row>
    <row collapsed="false" customFormat="false" customHeight="true" hidden="true" ht="102" outlineLevel="0" r="20">
      <c r="A20" s="22"/>
      <c r="B20" s="15"/>
      <c r="C20" s="18"/>
    </row>
    <row collapsed="false" customFormat="false" customHeight="false" hidden="true" ht="15" outlineLevel="0" r="21">
      <c r="A21" s="24"/>
    </row>
    <row collapsed="false" customFormat="false" customHeight="false" hidden="true" ht="15.75" outlineLevel="0" r="22">
      <c r="A22" s="25" t="s">
        <v>44</v>
      </c>
    </row>
    <row collapsed="false" customFormat="false" customHeight="false" hidden="true" ht="15.75" outlineLevel="0" r="23">
      <c r="A23" s="25" t="s">
        <v>45</v>
      </c>
    </row>
    <row collapsed="false" customFormat="false" customHeight="false" hidden="true" ht="15.75" outlineLevel="0" r="24">
      <c r="A24" s="1"/>
    </row>
    <row collapsed="false" customFormat="false" customHeight="false" hidden="true" ht="15.75" outlineLevel="0" r="25">
      <c r="A25" s="1" t="s">
        <v>46</v>
      </c>
    </row>
    <row collapsed="false" customFormat="false" customHeight="false" hidden="true" ht="15.75" outlineLevel="0" r="26">
      <c r="A26" s="26" t="s">
        <v>47</v>
      </c>
      <c r="B26" s="26"/>
      <c r="C26" s="26"/>
    </row>
    <row collapsed="false" customFormat="false" customHeight="false" hidden="true" ht="15.75" outlineLevel="0" r="27">
      <c r="A27" s="26" t="s">
        <v>48</v>
      </c>
      <c r="B27" s="26"/>
      <c r="C27" s="26"/>
    </row>
    <row collapsed="false" customFormat="false" customHeight="false" hidden="true" ht="15.75" outlineLevel="0" r="28">
      <c r="A28" s="27"/>
    </row>
    <row collapsed="false" customFormat="false" customHeight="true" hidden="true" ht="172.5" outlineLevel="0" r="29">
      <c r="A29" s="28" t="s">
        <v>49</v>
      </c>
      <c r="B29" s="28"/>
      <c r="C29" s="29"/>
      <c r="D29" s="29"/>
      <c r="E29" s="29"/>
      <c r="F29" s="29"/>
      <c r="G29" s="29"/>
      <c r="H29" s="29"/>
    </row>
    <row collapsed="false" customFormat="false" customHeight="true" hidden="true" ht="30.75" outlineLevel="0" r="30">
      <c r="A30" s="28"/>
      <c r="B30" s="28" t="s">
        <v>55</v>
      </c>
      <c r="C30" s="30"/>
      <c r="D30" s="30"/>
      <c r="E30" s="28" t="s">
        <v>58</v>
      </c>
      <c r="F30" s="28" t="s">
        <v>60</v>
      </c>
      <c r="G30" s="28"/>
      <c r="H30" s="28"/>
    </row>
    <row collapsed="false" customFormat="false" customHeight="false" hidden="true" ht="15.75" outlineLevel="0" r="31">
      <c r="A31" s="28"/>
      <c r="B31" s="28"/>
      <c r="C31" s="30"/>
      <c r="D31" s="30"/>
      <c r="E31" s="28"/>
      <c r="F31" s="28"/>
      <c r="G31" s="28"/>
      <c r="H31" s="28"/>
    </row>
    <row collapsed="false" customFormat="false" customHeight="false" hidden="true" ht="15.75" outlineLevel="0" r="32">
      <c r="A32" s="33" t="n">
        <v>1</v>
      </c>
      <c r="B32" s="33" t="n">
        <v>4</v>
      </c>
      <c r="C32" s="34"/>
      <c r="D32" s="34"/>
      <c r="E32" s="33" t="n">
        <v>8</v>
      </c>
      <c r="F32" s="28" t="n">
        <v>10</v>
      </c>
      <c r="G32" s="28"/>
      <c r="H32" s="28"/>
    </row>
    <row collapsed="false" customFormat="false" customHeight="true" hidden="true" ht="47.25" outlineLevel="0" r="33">
      <c r="A33" s="35" t="s">
        <v>62</v>
      </c>
      <c r="B33" s="36" t="n">
        <v>42004</v>
      </c>
      <c r="C33" s="37"/>
      <c r="D33" s="37"/>
      <c r="E33" s="38" t="n">
        <f aca="false">E34+E36+E37</f>
        <v>17193.04</v>
      </c>
      <c r="F33" s="39" t="n">
        <f aca="false">H34+H35+H36+H37</f>
        <v>3029.464</v>
      </c>
      <c r="G33" s="39"/>
      <c r="H33" s="39"/>
    </row>
    <row collapsed="false" customFormat="false" customHeight="true" hidden="true" ht="19.5" outlineLevel="0" r="34">
      <c r="A34" s="35"/>
      <c r="B34" s="36"/>
      <c r="C34" s="40"/>
      <c r="D34" s="40"/>
      <c r="E34" s="43" t="n">
        <f aca="false">E54</f>
        <v>14079.15</v>
      </c>
      <c r="F34" s="44" t="s">
        <v>66</v>
      </c>
      <c r="G34" s="44"/>
      <c r="H34" s="45" t="n">
        <f aca="false">H54</f>
        <v>1408</v>
      </c>
    </row>
    <row collapsed="false" customFormat="false" customHeight="true" hidden="true" ht="19.5" outlineLevel="0" r="35">
      <c r="A35" s="35"/>
      <c r="B35" s="36"/>
      <c r="C35" s="44"/>
      <c r="D35" s="44"/>
      <c r="E35" s="43" t="n">
        <f aca="false">E55</f>
        <v>0</v>
      </c>
      <c r="F35" s="44" t="s">
        <v>67</v>
      </c>
      <c r="G35" s="44"/>
      <c r="H35" s="47" t="n">
        <f aca="false">H55</f>
        <v>0</v>
      </c>
    </row>
    <row collapsed="false" customFormat="false" customHeight="true" hidden="true" ht="19.5" outlineLevel="0" r="36">
      <c r="A36" s="35"/>
      <c r="B36" s="36"/>
      <c r="C36" s="44"/>
      <c r="D36" s="44"/>
      <c r="E36" s="43" t="n">
        <f aca="false">E56</f>
        <v>3113.89</v>
      </c>
      <c r="F36" s="44" t="s">
        <v>68</v>
      </c>
      <c r="G36" s="44"/>
      <c r="H36" s="47" t="n">
        <f aca="false">H56</f>
        <v>533.889</v>
      </c>
    </row>
    <row collapsed="false" customFormat="false" customHeight="true" hidden="true" ht="19.5" outlineLevel="0" r="37">
      <c r="A37" s="35"/>
      <c r="B37" s="36"/>
      <c r="C37" s="44"/>
      <c r="D37" s="44"/>
      <c r="E37" s="43" t="n">
        <f aca="false">E57+E93+E126</f>
        <v>0</v>
      </c>
      <c r="F37" s="44" t="s">
        <v>22</v>
      </c>
      <c r="G37" s="44"/>
      <c r="H37" s="47" t="n">
        <f aca="false">H57+F93+F126</f>
        <v>1087.575</v>
      </c>
    </row>
    <row collapsed="false" customFormat="false" customHeight="false" hidden="true" ht="18.75" outlineLevel="0" r="38">
      <c r="A38" s="35"/>
      <c r="B38" s="36" t="n">
        <v>42369</v>
      </c>
      <c r="C38" s="51"/>
      <c r="D38" s="51"/>
      <c r="E38" s="38" t="n">
        <f aca="false">E39+E40+E41+E42</f>
        <v>4780.39</v>
      </c>
      <c r="F38" s="39" t="n">
        <f aca="false">H39+H40+H41+H42</f>
        <v>56253.53</v>
      </c>
      <c r="G38" s="39"/>
      <c r="H38" s="39"/>
    </row>
    <row collapsed="false" customFormat="false" customHeight="true" hidden="true" ht="19.5" outlineLevel="0" r="39">
      <c r="A39" s="35"/>
      <c r="B39" s="36"/>
      <c r="C39" s="44"/>
      <c r="D39" s="44"/>
      <c r="E39" s="43" t="n">
        <f aca="false">E59+E96</f>
        <v>0</v>
      </c>
      <c r="F39" s="44" t="s">
        <v>66</v>
      </c>
      <c r="G39" s="44"/>
      <c r="H39" s="45" t="n">
        <f aca="false">H59+H96</f>
        <v>19069.2</v>
      </c>
    </row>
    <row collapsed="false" customFormat="false" customHeight="true" hidden="true" ht="19.5" outlineLevel="0" r="40">
      <c r="A40" s="35"/>
      <c r="B40" s="36"/>
      <c r="C40" s="44"/>
      <c r="D40" s="44"/>
      <c r="E40" s="43" t="n">
        <f aca="false">E60+E97</f>
        <v>1156.4</v>
      </c>
      <c r="F40" s="44" t="s">
        <v>67</v>
      </c>
      <c r="G40" s="44"/>
      <c r="H40" s="47" t="n">
        <f aca="false">H60+H97</f>
        <v>17814.84</v>
      </c>
    </row>
    <row collapsed="false" customFormat="false" customHeight="true" hidden="true" ht="19.5" outlineLevel="0" r="41">
      <c r="A41" s="35"/>
      <c r="B41" s="36"/>
      <c r="C41" s="44"/>
      <c r="D41" s="44"/>
      <c r="E41" s="43" t="n">
        <f aca="false">E61+E98</f>
        <v>3623.99</v>
      </c>
      <c r="F41" s="44" t="s">
        <v>68</v>
      </c>
      <c r="G41" s="44"/>
      <c r="H41" s="47" t="n">
        <f aca="false">H61+H98</f>
        <v>16855.3</v>
      </c>
    </row>
    <row collapsed="false" customFormat="false" customHeight="true" hidden="true" ht="19.5" outlineLevel="0" r="42">
      <c r="A42" s="35"/>
      <c r="B42" s="36"/>
      <c r="C42" s="44"/>
      <c r="D42" s="44"/>
      <c r="E42" s="43" t="n">
        <f aca="false">E62+E99+E128</f>
        <v>0</v>
      </c>
      <c r="F42" s="44" t="s">
        <v>22</v>
      </c>
      <c r="G42" s="44"/>
      <c r="H42" s="47" t="n">
        <f aca="false">H62+H99+F128</f>
        <v>2514.19</v>
      </c>
    </row>
    <row collapsed="false" customFormat="false" customHeight="false" hidden="true" ht="18.75" outlineLevel="0" r="43">
      <c r="A43" s="35"/>
      <c r="B43" s="36" t="n">
        <v>42735</v>
      </c>
      <c r="C43" s="39"/>
      <c r="D43" s="39"/>
      <c r="E43" s="52" t="n">
        <f aca="false">E44+E45+E46+E47</f>
        <v>0</v>
      </c>
      <c r="F43" s="39" t="n">
        <f aca="false">H44+H45+H46+H47</f>
        <v>57407.4</v>
      </c>
      <c r="G43" s="39"/>
      <c r="H43" s="39"/>
    </row>
    <row collapsed="false" customFormat="false" customHeight="true" hidden="true" ht="19.5" outlineLevel="0" r="44">
      <c r="A44" s="35"/>
      <c r="B44" s="36"/>
      <c r="C44" s="44"/>
      <c r="D44" s="44"/>
      <c r="E44" s="42" t="n">
        <f aca="false">E64+E101</f>
        <v>0</v>
      </c>
      <c r="F44" s="44" t="s">
        <v>66</v>
      </c>
      <c r="G44" s="44"/>
      <c r="H44" s="45" t="n">
        <f aca="false">H64+H101</f>
        <v>18714</v>
      </c>
    </row>
    <row collapsed="false" customFormat="false" customHeight="true" hidden="true" ht="19.5" outlineLevel="0" r="45">
      <c r="A45" s="35"/>
      <c r="B45" s="36"/>
      <c r="C45" s="44"/>
      <c r="D45" s="44"/>
      <c r="E45" s="42" t="n">
        <f aca="false">E65+E102</f>
        <v>0</v>
      </c>
      <c r="F45" s="44" t="s">
        <v>67</v>
      </c>
      <c r="G45" s="44"/>
      <c r="H45" s="47" t="n">
        <f aca="false">H65+H102</f>
        <v>18466</v>
      </c>
    </row>
    <row collapsed="false" customFormat="false" customHeight="true" hidden="true" ht="19.5" outlineLevel="0" r="46">
      <c r="A46" s="35"/>
      <c r="B46" s="36"/>
      <c r="C46" s="44"/>
      <c r="D46" s="44"/>
      <c r="E46" s="42" t="n">
        <f aca="false">E66+E103</f>
        <v>0</v>
      </c>
      <c r="F46" s="44" t="s">
        <v>68</v>
      </c>
      <c r="G46" s="44"/>
      <c r="H46" s="47" t="n">
        <f aca="false">H66+H103</f>
        <v>18718.1</v>
      </c>
    </row>
    <row collapsed="false" customFormat="false" customHeight="true" hidden="true" ht="19.5" outlineLevel="0" r="47">
      <c r="A47" s="35"/>
      <c r="B47" s="36"/>
      <c r="C47" s="44"/>
      <c r="D47" s="44"/>
      <c r="E47" s="49" t="n">
        <f aca="false">E67+E104+E130</f>
        <v>0</v>
      </c>
      <c r="F47" s="44" t="s">
        <v>22</v>
      </c>
      <c r="G47" s="44"/>
      <c r="H47" s="47" t="n">
        <f aca="false">H67+H104+F130</f>
        <v>1509.3</v>
      </c>
    </row>
    <row collapsed="false" customFormat="false" customHeight="true" hidden="true" ht="19.5" outlineLevel="0" r="48">
      <c r="A48" s="28" t="s">
        <v>71</v>
      </c>
      <c r="B48" s="36" t="n">
        <v>42735</v>
      </c>
      <c r="C48" s="39"/>
      <c r="D48" s="39"/>
      <c r="E48" s="54" t="n">
        <f aca="false">E49+E50+E51+E52</f>
        <v>21973.43</v>
      </c>
      <c r="F48" s="39" t="n">
        <f aca="false">H49+H50+H51+H52</f>
        <v>116690.394</v>
      </c>
      <c r="G48" s="39"/>
      <c r="H48" s="39"/>
    </row>
    <row collapsed="false" customFormat="false" customHeight="true" hidden="true" ht="19.5" outlineLevel="0" r="49">
      <c r="A49" s="28"/>
      <c r="B49" s="36"/>
      <c r="C49" s="44"/>
      <c r="D49" s="44"/>
      <c r="E49" s="56" t="n">
        <f aca="false">E34+E39+E44</f>
        <v>14079.15</v>
      </c>
      <c r="F49" s="44" t="s">
        <v>66</v>
      </c>
      <c r="G49" s="44"/>
      <c r="H49" s="57" t="n">
        <f aca="false">H34+H39++H44</f>
        <v>39191.2</v>
      </c>
    </row>
    <row collapsed="false" customFormat="false" customHeight="true" hidden="true" ht="19.5" outlineLevel="0" r="50">
      <c r="A50" s="28"/>
      <c r="B50" s="36"/>
      <c r="C50" s="44"/>
      <c r="D50" s="44"/>
      <c r="E50" s="56" t="n">
        <f aca="false">E35+E40+E45</f>
        <v>1156.4</v>
      </c>
      <c r="F50" s="44" t="s">
        <v>67</v>
      </c>
      <c r="G50" s="44"/>
      <c r="H50" s="58" t="n">
        <f aca="false">H35+H40++H45</f>
        <v>36280.84</v>
      </c>
    </row>
    <row collapsed="false" customFormat="false" customHeight="true" hidden="true" ht="19.5" outlineLevel="0" r="51">
      <c r="A51" s="28"/>
      <c r="B51" s="36"/>
      <c r="C51" s="44"/>
      <c r="D51" s="44"/>
      <c r="E51" s="56" t="n">
        <f aca="false">E46+E41+E36</f>
        <v>6737.88</v>
      </c>
      <c r="F51" s="44" t="s">
        <v>68</v>
      </c>
      <c r="G51" s="44"/>
      <c r="H51" s="58" t="n">
        <f aca="false">H36+H41++H46</f>
        <v>36107.289</v>
      </c>
    </row>
    <row collapsed="false" customFormat="false" customHeight="true" hidden="true" ht="19.5" outlineLevel="0" r="52">
      <c r="A52" s="28"/>
      <c r="B52" s="36"/>
      <c r="C52" s="44"/>
      <c r="D52" s="44"/>
      <c r="E52" s="56" t="n">
        <f aca="false">E47+E42+E37</f>
        <v>0</v>
      </c>
      <c r="F52" s="44" t="s">
        <v>22</v>
      </c>
      <c r="G52" s="44"/>
      <c r="H52" s="58" t="n">
        <f aca="false">H37+H42++H47</f>
        <v>5111.065</v>
      </c>
    </row>
    <row collapsed="false" customFormat="false" customHeight="true" hidden="true" ht="36.75" outlineLevel="0" r="53">
      <c r="A53" s="28" t="s">
        <v>72</v>
      </c>
      <c r="B53" s="36" t="n">
        <v>42004</v>
      </c>
      <c r="C53" s="59"/>
      <c r="D53" s="59"/>
      <c r="E53" s="62" t="n">
        <f aca="false">E54+E55+E56+E57</f>
        <v>17193.04</v>
      </c>
      <c r="F53" s="39" t="n">
        <f aca="false">H54+H55+H56+H57</f>
        <v>2055.289</v>
      </c>
      <c r="G53" s="39"/>
      <c r="H53" s="39"/>
    </row>
    <row collapsed="false" customFormat="false" customHeight="true" hidden="true" ht="19.5" outlineLevel="0" r="54">
      <c r="A54" s="28"/>
      <c r="B54" s="36"/>
      <c r="C54" s="63"/>
      <c r="D54" s="63"/>
      <c r="E54" s="66" t="n">
        <f aca="false">E74</f>
        <v>14079.15</v>
      </c>
      <c r="F54" s="68" t="s">
        <v>66</v>
      </c>
      <c r="G54" s="68"/>
      <c r="H54" s="69" t="n">
        <f aca="false">G74</f>
        <v>1408</v>
      </c>
    </row>
    <row collapsed="false" customFormat="false" customHeight="true" hidden="true" ht="19.5" outlineLevel="0" r="55">
      <c r="A55" s="28"/>
      <c r="B55" s="36"/>
      <c r="C55" s="63"/>
      <c r="D55" s="63"/>
      <c r="E55" s="66" t="n">
        <f aca="false">E75</f>
        <v>0</v>
      </c>
      <c r="F55" s="68" t="s">
        <v>67</v>
      </c>
      <c r="G55" s="68"/>
      <c r="H55" s="70" t="n">
        <f aca="false">G75</f>
        <v>0</v>
      </c>
    </row>
    <row collapsed="false" customFormat="false" customHeight="true" hidden="true" ht="19.5" outlineLevel="0" r="56">
      <c r="A56" s="28"/>
      <c r="B56" s="36"/>
      <c r="C56" s="63"/>
      <c r="D56" s="63"/>
      <c r="E56" s="66" t="n">
        <f aca="false">E76</f>
        <v>3113.89</v>
      </c>
      <c r="F56" s="68" t="s">
        <v>68</v>
      </c>
      <c r="G56" s="68"/>
      <c r="H56" s="70" t="n">
        <f aca="false">G76</f>
        <v>533.889</v>
      </c>
    </row>
    <row collapsed="false" customFormat="false" customHeight="true" hidden="true" ht="19.5" outlineLevel="0" r="57">
      <c r="A57" s="28"/>
      <c r="B57" s="36"/>
      <c r="C57" s="63"/>
      <c r="D57" s="63"/>
      <c r="E57" s="66" t="n">
        <f aca="false">E86</f>
        <v>0</v>
      </c>
      <c r="F57" s="68" t="s">
        <v>22</v>
      </c>
      <c r="G57" s="68"/>
      <c r="H57" s="70" t="n">
        <f aca="false">F86</f>
        <v>113.4</v>
      </c>
    </row>
    <row collapsed="false" customFormat="false" customHeight="false" hidden="true" ht="18.75" outlineLevel="0" r="58">
      <c r="A58" s="28"/>
      <c r="B58" s="36" t="n">
        <v>42369</v>
      </c>
      <c r="C58" s="72"/>
      <c r="D58" s="72"/>
      <c r="E58" s="75" t="n">
        <f aca="false">E59+E60+E61+E62</f>
        <v>4780.39</v>
      </c>
      <c r="F58" s="71"/>
      <c r="G58" s="72"/>
      <c r="H58" s="38" t="n">
        <f aca="false">H59+H60+H61+H62</f>
        <v>53363.03</v>
      </c>
    </row>
    <row collapsed="false" customFormat="false" customHeight="true" hidden="true" ht="19.5" outlineLevel="0" r="59">
      <c r="A59" s="28"/>
      <c r="B59" s="36"/>
      <c r="C59" s="63"/>
      <c r="D59" s="63"/>
      <c r="E59" s="66" t="n">
        <f aca="false">E78</f>
        <v>0</v>
      </c>
      <c r="F59" s="68" t="s">
        <v>66</v>
      </c>
      <c r="G59" s="68"/>
      <c r="H59" s="69" t="n">
        <f aca="false">G78</f>
        <v>18791</v>
      </c>
    </row>
    <row collapsed="false" customFormat="false" customHeight="true" hidden="true" ht="19.5" outlineLevel="0" r="60">
      <c r="A60" s="28"/>
      <c r="B60" s="36"/>
      <c r="C60" s="63"/>
      <c r="D60" s="63"/>
      <c r="E60" s="66" t="n">
        <f aca="false">E79</f>
        <v>1156.4</v>
      </c>
      <c r="F60" s="68" t="s">
        <v>67</v>
      </c>
      <c r="G60" s="68"/>
      <c r="H60" s="70" t="n">
        <f aca="false">G79</f>
        <v>16821.14</v>
      </c>
    </row>
    <row collapsed="false" customFormat="false" customHeight="true" hidden="true" ht="19.5" outlineLevel="0" r="61">
      <c r="A61" s="28"/>
      <c r="B61" s="36"/>
      <c r="C61" s="63"/>
      <c r="D61" s="63"/>
      <c r="E61" s="66" t="n">
        <f aca="false">E80</f>
        <v>3623.99</v>
      </c>
      <c r="F61" s="68" t="s">
        <v>68</v>
      </c>
      <c r="G61" s="68"/>
      <c r="H61" s="70" t="n">
        <f aca="false">G80</f>
        <v>16654.4</v>
      </c>
    </row>
    <row collapsed="false" customFormat="false" customHeight="true" hidden="true" ht="19.5" outlineLevel="0" r="62">
      <c r="A62" s="28"/>
      <c r="B62" s="36"/>
      <c r="C62" s="63"/>
      <c r="D62" s="63"/>
      <c r="E62" s="66" t="n">
        <f aca="false">E88</f>
        <v>0</v>
      </c>
      <c r="F62" s="68" t="s">
        <v>22</v>
      </c>
      <c r="G62" s="68"/>
      <c r="H62" s="70" t="n">
        <f aca="false">F88</f>
        <v>1096.49</v>
      </c>
    </row>
    <row collapsed="false" customFormat="false" customHeight="false" hidden="true" ht="18.75" outlineLevel="0" r="63">
      <c r="A63" s="28"/>
      <c r="B63" s="36" t="n">
        <v>42735</v>
      </c>
      <c r="C63" s="76"/>
      <c r="D63" s="76"/>
      <c r="E63" s="75" t="n">
        <f aca="false">E64+E65+E66+E67</f>
        <v>0</v>
      </c>
      <c r="F63" s="71"/>
      <c r="G63" s="78"/>
      <c r="H63" s="38" t="n">
        <f aca="false">H64+H65+H66+H67</f>
        <v>54855</v>
      </c>
    </row>
    <row collapsed="false" customFormat="false" customHeight="true" hidden="true" ht="19.5" outlineLevel="0" r="64">
      <c r="A64" s="28"/>
      <c r="B64" s="36"/>
      <c r="C64" s="63"/>
      <c r="D64" s="63"/>
      <c r="E64" s="66" t="n">
        <f aca="false">E82</f>
        <v>0</v>
      </c>
      <c r="F64" s="68" t="s">
        <v>66</v>
      </c>
      <c r="G64" s="68"/>
      <c r="H64" s="69" t="n">
        <f aca="false">G82</f>
        <v>18488</v>
      </c>
    </row>
    <row collapsed="false" customFormat="false" customHeight="true" hidden="true" ht="19.5" outlineLevel="0" r="65">
      <c r="A65" s="28"/>
      <c r="B65" s="36"/>
      <c r="C65" s="63"/>
      <c r="D65" s="63"/>
      <c r="E65" s="66" t="n">
        <f aca="false">E83</f>
        <v>0</v>
      </c>
      <c r="F65" s="68" t="s">
        <v>67</v>
      </c>
      <c r="G65" s="68"/>
      <c r="H65" s="70" t="n">
        <f aca="false">G83</f>
        <v>17648</v>
      </c>
    </row>
    <row collapsed="false" customFormat="false" customHeight="true" hidden="true" ht="19.5" outlineLevel="0" r="66">
      <c r="A66" s="28"/>
      <c r="B66" s="36"/>
      <c r="C66" s="63"/>
      <c r="D66" s="63"/>
      <c r="E66" s="66" t="n">
        <f aca="false">E84</f>
        <v>0</v>
      </c>
      <c r="F66" s="68" t="s">
        <v>68</v>
      </c>
      <c r="G66" s="68"/>
      <c r="H66" s="70" t="n">
        <f aca="false">G84</f>
        <v>18505</v>
      </c>
    </row>
    <row collapsed="false" customFormat="false" customHeight="true" hidden="true" ht="19.5" outlineLevel="0" r="67">
      <c r="A67" s="28"/>
      <c r="B67" s="36"/>
      <c r="C67" s="63"/>
      <c r="D67" s="63"/>
      <c r="E67" s="66" t="n">
        <f aca="false">E90</f>
        <v>0</v>
      </c>
      <c r="F67" s="68" t="s">
        <v>22</v>
      </c>
      <c r="G67" s="68"/>
      <c r="H67" s="70" t="n">
        <f aca="false">F90</f>
        <v>214</v>
      </c>
    </row>
    <row collapsed="false" customFormat="false" customHeight="true" hidden="true" ht="19.5" outlineLevel="0" r="68">
      <c r="A68" s="28" t="s">
        <v>71</v>
      </c>
      <c r="B68" s="36" t="n">
        <v>42735</v>
      </c>
      <c r="C68" s="76"/>
      <c r="D68" s="76"/>
      <c r="E68" s="80" t="n">
        <f aca="false">E69+E70+E71+E72</f>
        <v>21973.43</v>
      </c>
      <c r="F68" s="71"/>
      <c r="G68" s="72"/>
      <c r="H68" s="38" t="n">
        <f aca="false">H69+H70+H71+H72</f>
        <v>110273.319</v>
      </c>
    </row>
    <row collapsed="false" customFormat="false" customHeight="true" hidden="true" ht="19.5" outlineLevel="0" r="69">
      <c r="A69" s="28"/>
      <c r="B69" s="36"/>
      <c r="C69" s="63"/>
      <c r="D69" s="63"/>
      <c r="E69" s="82" t="n">
        <f aca="false">E54+E59+E64</f>
        <v>14079.15</v>
      </c>
      <c r="F69" s="70" t="s">
        <v>66</v>
      </c>
      <c r="G69" s="70"/>
      <c r="H69" s="83" t="n">
        <f aca="false">H54+H59+H64</f>
        <v>38687</v>
      </c>
    </row>
    <row collapsed="false" customFormat="false" customHeight="true" hidden="true" ht="19.5" outlineLevel="0" r="70">
      <c r="A70" s="28"/>
      <c r="B70" s="36"/>
      <c r="C70" s="63"/>
      <c r="D70" s="63"/>
      <c r="E70" s="82" t="n">
        <f aca="false">E55+E60+E65</f>
        <v>1156.4</v>
      </c>
      <c r="F70" s="70" t="s">
        <v>67</v>
      </c>
      <c r="G70" s="70"/>
      <c r="H70" s="84" t="n">
        <f aca="false">H55+H60+H65</f>
        <v>34469.14</v>
      </c>
    </row>
    <row collapsed="false" customFormat="false" customHeight="true" hidden="true" ht="19.5" outlineLevel="0" r="71">
      <c r="A71" s="28"/>
      <c r="B71" s="36"/>
      <c r="C71" s="63"/>
      <c r="D71" s="63"/>
      <c r="E71" s="82" t="n">
        <f aca="false">E56+E61+E66</f>
        <v>6737.88</v>
      </c>
      <c r="F71" s="70" t="s">
        <v>68</v>
      </c>
      <c r="G71" s="70"/>
      <c r="H71" s="84" t="n">
        <f aca="false">H56+H61+H66</f>
        <v>35693.289</v>
      </c>
    </row>
    <row collapsed="false" customFormat="false" customHeight="true" hidden="true" ht="19.5" outlineLevel="0" r="72">
      <c r="A72" s="28"/>
      <c r="B72" s="36"/>
      <c r="C72" s="63"/>
      <c r="D72" s="63"/>
      <c r="E72" s="82" t="n">
        <f aca="false">E57+E62+E67</f>
        <v>0</v>
      </c>
      <c r="F72" s="70" t="s">
        <v>22</v>
      </c>
      <c r="G72" s="70"/>
      <c r="H72" s="84" t="n">
        <f aca="false">H57+H62+H67</f>
        <v>1423.89</v>
      </c>
    </row>
    <row collapsed="false" customFormat="false" customHeight="true" hidden="true" ht="24" outlineLevel="0" r="73">
      <c r="A73" s="28" t="s">
        <v>16</v>
      </c>
      <c r="B73" s="36" t="n">
        <v>42004</v>
      </c>
      <c r="C73" s="85"/>
      <c r="D73" s="85"/>
      <c r="E73" s="88" t="n">
        <f aca="false">E74+E75+E76</f>
        <v>17193.04</v>
      </c>
      <c r="F73" s="50"/>
      <c r="G73" s="89" t="n">
        <f aca="false">G74+G75+G76</f>
        <v>1941.889</v>
      </c>
      <c r="H73" s="89"/>
    </row>
    <row collapsed="false" customFormat="false" customHeight="true" hidden="true" ht="19.5" outlineLevel="0" r="74">
      <c r="A74" s="28"/>
      <c r="B74" s="36"/>
      <c r="C74" s="90"/>
      <c r="D74" s="90"/>
      <c r="E74" s="92" t="n">
        <v>14079.15</v>
      </c>
      <c r="F74" s="94" t="s">
        <v>66</v>
      </c>
      <c r="G74" s="95" t="n">
        <v>1408</v>
      </c>
      <c r="H74" s="95"/>
    </row>
    <row collapsed="false" customFormat="false" customHeight="true" hidden="true" ht="19.5" outlineLevel="0" r="75">
      <c r="A75" s="28"/>
      <c r="B75" s="36"/>
      <c r="C75" s="90"/>
      <c r="D75" s="90"/>
      <c r="E75" s="92" t="n">
        <v>0</v>
      </c>
      <c r="F75" s="94" t="s">
        <v>67</v>
      </c>
      <c r="G75" s="97"/>
      <c r="H75" s="97"/>
    </row>
    <row collapsed="false" customFormat="false" customHeight="true" hidden="true" ht="19.5" outlineLevel="0" r="76">
      <c r="A76" s="28"/>
      <c r="B76" s="36"/>
      <c r="C76" s="90"/>
      <c r="D76" s="90"/>
      <c r="E76" s="92" t="n">
        <v>3113.89</v>
      </c>
      <c r="F76" s="94" t="s">
        <v>68</v>
      </c>
      <c r="G76" s="98" t="n">
        <v>533.889</v>
      </c>
      <c r="H76" s="98"/>
    </row>
    <row collapsed="false" customFormat="false" customHeight="true" hidden="true" ht="16.5" outlineLevel="0" r="77">
      <c r="A77" s="28"/>
      <c r="B77" s="36" t="n">
        <v>42369</v>
      </c>
      <c r="C77" s="37"/>
      <c r="D77" s="37"/>
      <c r="E77" s="86" t="n">
        <f aca="false">E78+E79+E80</f>
        <v>4780.39</v>
      </c>
      <c r="F77" s="50"/>
      <c r="G77" s="89" t="n">
        <f aca="false">G78+G79+G80</f>
        <v>52266.54</v>
      </c>
      <c r="H77" s="89"/>
    </row>
    <row collapsed="false" customFormat="false" customHeight="true" hidden="true" ht="19.5" outlineLevel="0" r="78">
      <c r="A78" s="28"/>
      <c r="B78" s="36"/>
      <c r="C78" s="90"/>
      <c r="D78" s="90"/>
      <c r="E78" s="92" t="n">
        <v>0</v>
      </c>
      <c r="F78" s="94" t="s">
        <v>66</v>
      </c>
      <c r="G78" s="95" t="n">
        <v>18791</v>
      </c>
      <c r="H78" s="95"/>
    </row>
    <row collapsed="false" customFormat="false" customHeight="true" hidden="true" ht="19.5" outlineLevel="0" r="79">
      <c r="A79" s="28"/>
      <c r="B79" s="36"/>
      <c r="C79" s="90"/>
      <c r="D79" s="90"/>
      <c r="E79" s="92" t="n">
        <v>1156.4</v>
      </c>
      <c r="F79" s="94" t="s">
        <v>67</v>
      </c>
      <c r="G79" s="97" t="n">
        <v>16821.14</v>
      </c>
      <c r="H79" s="97"/>
    </row>
    <row collapsed="false" customFormat="false" customHeight="true" hidden="true" ht="19.5" outlineLevel="0" r="80">
      <c r="A80" s="28"/>
      <c r="B80" s="36"/>
      <c r="C80" s="90"/>
      <c r="D80" s="90"/>
      <c r="E80" s="92" t="n">
        <v>3623.99</v>
      </c>
      <c r="F80" s="94" t="s">
        <v>68</v>
      </c>
      <c r="G80" s="97" t="n">
        <v>16654.4</v>
      </c>
      <c r="H80" s="97"/>
    </row>
    <row collapsed="false" customFormat="false" customHeight="true" hidden="true" ht="16.5" outlineLevel="0" r="81">
      <c r="A81" s="28"/>
      <c r="B81" s="36" t="n">
        <v>42735</v>
      </c>
      <c r="C81" s="37"/>
      <c r="D81" s="37"/>
      <c r="E81" s="100" t="n">
        <f aca="false">E82+E83+E84</f>
        <v>0</v>
      </c>
      <c r="F81" s="50"/>
      <c r="G81" s="101" t="n">
        <f aca="false">G82+G83+G84</f>
        <v>54641</v>
      </c>
      <c r="H81" s="101"/>
    </row>
    <row collapsed="false" customFormat="false" customHeight="true" hidden="true" ht="19.5" outlineLevel="0" r="82">
      <c r="A82" s="28"/>
      <c r="B82" s="36"/>
      <c r="C82" s="90"/>
      <c r="D82" s="90"/>
      <c r="E82" s="92" t="n">
        <v>0</v>
      </c>
      <c r="F82" s="94" t="s">
        <v>66</v>
      </c>
      <c r="G82" s="97" t="n">
        <v>18488</v>
      </c>
      <c r="H82" s="97"/>
    </row>
    <row collapsed="false" customFormat="false" customHeight="true" hidden="true" ht="19.5" outlineLevel="0" r="83">
      <c r="A83" s="28"/>
      <c r="B83" s="36"/>
      <c r="C83" s="90"/>
      <c r="D83" s="90"/>
      <c r="E83" s="92" t="n">
        <v>0</v>
      </c>
      <c r="F83" s="94" t="s">
        <v>67</v>
      </c>
      <c r="G83" s="97" t="n">
        <v>17648</v>
      </c>
      <c r="H83" s="97"/>
    </row>
    <row collapsed="false" customFormat="false" customHeight="true" hidden="true" ht="19.5" outlineLevel="0" r="84">
      <c r="A84" s="28"/>
      <c r="B84" s="36"/>
      <c r="C84" s="90"/>
      <c r="D84" s="90"/>
      <c r="E84" s="92" t="n">
        <v>0</v>
      </c>
      <c r="F84" s="94" t="s">
        <v>68</v>
      </c>
      <c r="G84" s="98" t="n">
        <v>18505</v>
      </c>
      <c r="H84" s="98"/>
    </row>
    <row collapsed="false" customFormat="false" customHeight="true" hidden="true" ht="18.6" outlineLevel="0" r="85">
      <c r="A85" s="33" t="s">
        <v>71</v>
      </c>
      <c r="B85" s="103" t="n">
        <v>42735</v>
      </c>
      <c r="C85" s="78"/>
      <c r="D85" s="78"/>
      <c r="E85" s="38" t="n">
        <f aca="false">E81+E77+E73</f>
        <v>21973.43</v>
      </c>
      <c r="F85" s="105"/>
      <c r="G85" s="106" t="n">
        <f aca="false">G81+G77+G73</f>
        <v>108849.429</v>
      </c>
      <c r="H85" s="106"/>
    </row>
    <row collapsed="false" customFormat="false" customHeight="true" hidden="true" ht="249.75" outlineLevel="0" r="86">
      <c r="A86" s="28" t="s">
        <v>21</v>
      </c>
      <c r="B86" s="36" t="n">
        <v>42004</v>
      </c>
      <c r="C86" s="102"/>
      <c r="D86" s="102"/>
      <c r="E86" s="107" t="n">
        <v>0</v>
      </c>
      <c r="F86" s="107" t="n">
        <v>113.4</v>
      </c>
      <c r="G86" s="107"/>
      <c r="H86" s="107"/>
    </row>
    <row collapsed="false" customFormat="false" customHeight="false" hidden="true" ht="18.75" outlineLevel="0" r="87">
      <c r="A87" s="28"/>
      <c r="B87" s="36"/>
      <c r="C87" s="102"/>
      <c r="D87" s="102"/>
      <c r="E87" s="107"/>
      <c r="F87" s="107"/>
      <c r="G87" s="107"/>
      <c r="H87" s="107"/>
    </row>
    <row collapsed="false" customFormat="false" customHeight="false" hidden="true" ht="18.75" outlineLevel="0" r="88">
      <c r="A88" s="28"/>
      <c r="B88" s="36" t="n">
        <v>42369</v>
      </c>
      <c r="C88" s="102"/>
      <c r="D88" s="102"/>
      <c r="E88" s="107" t="n">
        <v>0</v>
      </c>
      <c r="F88" s="107" t="n">
        <v>1096.49</v>
      </c>
      <c r="G88" s="107"/>
      <c r="H88" s="107"/>
    </row>
    <row collapsed="false" customFormat="false" customHeight="false" hidden="true" ht="18.75" outlineLevel="0" r="89">
      <c r="A89" s="28"/>
      <c r="B89" s="36"/>
      <c r="C89" s="102"/>
      <c r="D89" s="102"/>
      <c r="E89" s="107"/>
      <c r="F89" s="107"/>
      <c r="G89" s="107"/>
      <c r="H89" s="107"/>
    </row>
    <row collapsed="false" customFormat="false" customHeight="false" hidden="true" ht="18.75" outlineLevel="0" r="90">
      <c r="A90" s="28"/>
      <c r="B90" s="36" t="n">
        <v>42735</v>
      </c>
      <c r="C90" s="102"/>
      <c r="D90" s="102"/>
      <c r="E90" s="107" t="n">
        <v>0</v>
      </c>
      <c r="F90" s="107" t="n">
        <v>214</v>
      </c>
      <c r="G90" s="107"/>
      <c r="H90" s="107"/>
    </row>
    <row collapsed="false" customFormat="false" customHeight="false" hidden="true" ht="18.75" outlineLevel="0" r="91">
      <c r="A91" s="28"/>
      <c r="B91" s="36"/>
      <c r="C91" s="102"/>
      <c r="D91" s="102"/>
      <c r="E91" s="107"/>
      <c r="F91" s="107"/>
      <c r="G91" s="107"/>
      <c r="H91" s="107"/>
    </row>
    <row collapsed="false" customFormat="false" customHeight="true" hidden="true" ht="18.6" outlineLevel="0" r="92">
      <c r="A92" s="33" t="s">
        <v>75</v>
      </c>
      <c r="B92" s="103" t="n">
        <v>42735</v>
      </c>
      <c r="C92" s="86"/>
      <c r="D92" s="86"/>
      <c r="E92" s="88" t="n">
        <f aca="false">SUM(E86:E91)</f>
        <v>0</v>
      </c>
      <c r="F92" s="86" t="n">
        <f aca="false">SUM(F86:F91)</f>
        <v>1423.89</v>
      </c>
      <c r="G92" s="86"/>
      <c r="H92" s="86"/>
    </row>
    <row collapsed="false" customFormat="false" customHeight="true" hidden="true" ht="36" outlineLevel="0" r="93">
      <c r="A93" s="32" t="s">
        <v>26</v>
      </c>
      <c r="B93" s="36" t="n">
        <v>42004</v>
      </c>
      <c r="C93" s="86"/>
      <c r="D93" s="86"/>
      <c r="E93" s="86" t="n">
        <f aca="false">E106+E113</f>
        <v>0</v>
      </c>
      <c r="F93" s="86" t="n">
        <f aca="false">F106+F113</f>
        <v>141.8</v>
      </c>
      <c r="G93" s="86"/>
      <c r="H93" s="86"/>
    </row>
    <row collapsed="false" customFormat="false" customHeight="true" hidden="true" ht="15.75" outlineLevel="0" r="94">
      <c r="A94" s="11" t="s">
        <v>76</v>
      </c>
      <c r="B94" s="36"/>
      <c r="C94" s="86"/>
      <c r="D94" s="86"/>
      <c r="E94" s="86"/>
      <c r="F94" s="86"/>
      <c r="G94" s="86"/>
      <c r="H94" s="86"/>
    </row>
    <row collapsed="false" customFormat="false" customHeight="true" hidden="true" ht="35.25" outlineLevel="0" r="95">
      <c r="A95" s="11"/>
      <c r="B95" s="36" t="n">
        <v>42004</v>
      </c>
      <c r="C95" s="109"/>
      <c r="D95" s="109"/>
      <c r="E95" s="111" t="n">
        <f aca="false">E96+E97+E98+E99</f>
        <v>0</v>
      </c>
      <c r="F95" s="112"/>
      <c r="G95" s="113"/>
      <c r="H95" s="110" t="n">
        <f aca="false">H96+H97+H98+H99</f>
        <v>1833.3</v>
      </c>
    </row>
    <row collapsed="false" customFormat="false" customHeight="true" hidden="true" ht="26.25" outlineLevel="0" r="96">
      <c r="A96" s="11"/>
      <c r="B96" s="36"/>
      <c r="C96" s="63"/>
      <c r="D96" s="63"/>
      <c r="E96" s="64" t="n">
        <f aca="false">E116</f>
        <v>0</v>
      </c>
      <c r="F96" s="114"/>
      <c r="G96" s="115"/>
      <c r="H96" s="116" t="n">
        <f aca="false">H116</f>
        <v>278.2</v>
      </c>
    </row>
    <row collapsed="false" customFormat="false" customHeight="true" hidden="true" ht="26.25" outlineLevel="0" r="97">
      <c r="A97" s="11"/>
      <c r="B97" s="36"/>
      <c r="C97" s="63"/>
      <c r="D97" s="63"/>
      <c r="E97" s="64" t="n">
        <f aca="false">E117</f>
        <v>0</v>
      </c>
      <c r="F97" s="117"/>
      <c r="G97" s="118"/>
      <c r="H97" s="116" t="n">
        <f aca="false">H117</f>
        <v>993.7</v>
      </c>
    </row>
    <row collapsed="false" customFormat="false" customHeight="true" hidden="true" ht="21.75" outlineLevel="0" r="98">
      <c r="A98" s="11"/>
      <c r="B98" s="36"/>
      <c r="C98" s="63"/>
      <c r="D98" s="63"/>
      <c r="E98" s="64" t="n">
        <f aca="false">E118</f>
        <v>0</v>
      </c>
      <c r="F98" s="114"/>
      <c r="G98" s="115"/>
      <c r="H98" s="116" t="n">
        <f aca="false">H118</f>
        <v>200.9</v>
      </c>
    </row>
    <row collapsed="false" customFormat="false" customHeight="true" hidden="true" ht="33" outlineLevel="0" r="99">
      <c r="A99" s="11"/>
      <c r="B99" s="36"/>
      <c r="C99" s="119"/>
      <c r="D99" s="119"/>
      <c r="E99" s="64" t="n">
        <f aca="false">E119</f>
        <v>0</v>
      </c>
      <c r="F99" s="120"/>
      <c r="G99" s="121"/>
      <c r="H99" s="116" t="n">
        <f aca="false">H119+F108</f>
        <v>360.5</v>
      </c>
    </row>
    <row collapsed="false" customFormat="false" customHeight="true" hidden="true" ht="33" outlineLevel="0" r="100">
      <c r="A100" s="11"/>
      <c r="B100" s="122"/>
      <c r="C100" s="113" t="s">
        <v>74</v>
      </c>
      <c r="D100" s="113"/>
      <c r="E100" s="111" t="n">
        <f aca="false">E101+E102+E103+E104</f>
        <v>0</v>
      </c>
      <c r="F100" s="112"/>
      <c r="G100" s="113"/>
      <c r="H100" s="110" t="n">
        <f aca="false">H101+H102+H103+H104</f>
        <v>1539.3</v>
      </c>
    </row>
    <row collapsed="false" customFormat="false" customHeight="true" hidden="true" ht="33" outlineLevel="0" r="101">
      <c r="A101" s="11"/>
      <c r="B101" s="122"/>
      <c r="C101" s="63"/>
      <c r="D101" s="63"/>
      <c r="E101" s="64" t="n">
        <f aca="false">E121</f>
        <v>0</v>
      </c>
      <c r="F101" s="114"/>
      <c r="G101" s="115"/>
      <c r="H101" s="116" t="n">
        <f aca="false">H121</f>
        <v>226</v>
      </c>
    </row>
    <row collapsed="false" customFormat="false" customHeight="true" hidden="true" ht="33" outlineLevel="0" r="102">
      <c r="A102" s="11"/>
      <c r="B102" s="122"/>
      <c r="C102" s="63"/>
      <c r="D102" s="63"/>
      <c r="E102" s="64" t="n">
        <f aca="false">E122</f>
        <v>0</v>
      </c>
      <c r="F102" s="117"/>
      <c r="G102" s="118"/>
      <c r="H102" s="116" t="n">
        <f aca="false">H122</f>
        <v>818</v>
      </c>
    </row>
    <row collapsed="false" customFormat="false" customHeight="true" hidden="true" ht="19.5" outlineLevel="0" r="103">
      <c r="A103" s="11"/>
      <c r="B103" s="36" t="n">
        <v>42004</v>
      </c>
      <c r="C103" s="63"/>
      <c r="D103" s="63"/>
      <c r="E103" s="64" t="n">
        <f aca="false">E123</f>
        <v>0</v>
      </c>
      <c r="F103" s="114"/>
      <c r="G103" s="115"/>
      <c r="H103" s="116" t="n">
        <f aca="false">H123</f>
        <v>213.1</v>
      </c>
    </row>
    <row collapsed="false" customFormat="false" customHeight="true" hidden="true" ht="19.5" outlineLevel="0" r="104">
      <c r="A104" s="11"/>
      <c r="B104" s="36"/>
      <c r="C104" s="119"/>
      <c r="D104" s="119"/>
      <c r="E104" s="64" t="n">
        <f aca="false">E124</f>
        <v>0</v>
      </c>
      <c r="F104" s="120"/>
      <c r="G104" s="121"/>
      <c r="H104" s="116" t="n">
        <f aca="false">H124+F110</f>
        <v>282.2</v>
      </c>
    </row>
    <row collapsed="false" customFormat="false" customHeight="true" hidden="true" ht="18.6" outlineLevel="0" r="105">
      <c r="A105" s="123" t="s">
        <v>75</v>
      </c>
      <c r="B105" s="124" t="n">
        <v>42735</v>
      </c>
      <c r="C105" s="86"/>
      <c r="D105" s="86"/>
      <c r="E105" s="88" t="n">
        <f aca="false">E100+E95+E93</f>
        <v>0</v>
      </c>
      <c r="F105" s="86" t="n">
        <f aca="false">H100+H95+F93</f>
        <v>3514.4</v>
      </c>
      <c r="G105" s="86"/>
      <c r="H105" s="86"/>
    </row>
    <row collapsed="false" customFormat="false" customHeight="true" hidden="true" ht="15.75" outlineLevel="0" r="106">
      <c r="A106" s="32" t="s">
        <v>79</v>
      </c>
      <c r="B106" s="36" t="n">
        <v>42004</v>
      </c>
      <c r="C106" s="102"/>
      <c r="D106" s="102"/>
      <c r="E106" s="107" t="n">
        <v>0</v>
      </c>
      <c r="F106" s="107" t="n">
        <v>141.8</v>
      </c>
      <c r="G106" s="107"/>
      <c r="H106" s="107"/>
    </row>
    <row collapsed="false" customFormat="false" customHeight="false" hidden="true" ht="47.25" outlineLevel="0" r="107">
      <c r="A107" s="32" t="s">
        <v>76</v>
      </c>
      <c r="B107" s="36"/>
      <c r="C107" s="102"/>
      <c r="D107" s="102"/>
      <c r="E107" s="107"/>
      <c r="F107" s="107"/>
      <c r="G107" s="107"/>
      <c r="H107" s="107"/>
    </row>
    <row collapsed="false" customFormat="false" customHeight="false" hidden="true" ht="18.75" outlineLevel="0" r="108">
      <c r="A108" s="125"/>
      <c r="B108" s="36" t="n">
        <v>42004</v>
      </c>
      <c r="C108" s="102"/>
      <c r="D108" s="102"/>
      <c r="E108" s="107" t="n">
        <v>0</v>
      </c>
      <c r="F108" s="107" t="n">
        <v>360.5</v>
      </c>
      <c r="G108" s="107"/>
      <c r="H108" s="107"/>
    </row>
    <row collapsed="false" customFormat="false" customHeight="false" hidden="true" ht="18.75" outlineLevel="0" r="109">
      <c r="A109" s="125"/>
      <c r="B109" s="36"/>
      <c r="C109" s="102"/>
      <c r="D109" s="102"/>
      <c r="E109" s="107"/>
      <c r="F109" s="107"/>
      <c r="G109" s="107"/>
      <c r="H109" s="107"/>
    </row>
    <row collapsed="false" customFormat="false" customHeight="false" hidden="true" ht="18.75" outlineLevel="0" r="110">
      <c r="A110" s="125"/>
      <c r="B110" s="36" t="n">
        <v>42004</v>
      </c>
      <c r="C110" s="102"/>
      <c r="D110" s="102"/>
      <c r="E110" s="107" t="n">
        <v>0</v>
      </c>
      <c r="F110" s="107" t="n">
        <v>282.2</v>
      </c>
      <c r="G110" s="107"/>
      <c r="H110" s="107"/>
    </row>
    <row collapsed="false" customFormat="false" customHeight="false" hidden="true" ht="18.75" outlineLevel="0" r="111">
      <c r="A111" s="126"/>
      <c r="B111" s="36"/>
      <c r="C111" s="102"/>
      <c r="D111" s="102"/>
      <c r="E111" s="107"/>
      <c r="F111" s="107"/>
      <c r="G111" s="107"/>
      <c r="H111" s="107"/>
    </row>
    <row collapsed="false" customFormat="false" customHeight="true" hidden="true" ht="18.6" outlineLevel="0" r="112">
      <c r="A112" s="33" t="s">
        <v>75</v>
      </c>
      <c r="B112" s="103" t="n">
        <v>42735</v>
      </c>
      <c r="C112" s="86"/>
      <c r="D112" s="86"/>
      <c r="E112" s="88" t="n">
        <f aca="false">SUM(E106:E111)</f>
        <v>0</v>
      </c>
      <c r="F112" s="86" t="n">
        <f aca="false">SUM(F106:F111)</f>
        <v>784.5</v>
      </c>
      <c r="G112" s="86"/>
      <c r="H112" s="86"/>
    </row>
    <row collapsed="false" customFormat="false" customHeight="false" hidden="true" ht="18.75" outlineLevel="0" r="113">
      <c r="A113" s="32" t="s">
        <v>80</v>
      </c>
      <c r="B113" s="36" t="n">
        <v>42004</v>
      </c>
      <c r="C113" s="102"/>
      <c r="D113" s="102"/>
      <c r="E113" s="107" t="n">
        <v>0</v>
      </c>
      <c r="F113" s="127" t="n">
        <v>0</v>
      </c>
      <c r="G113" s="127"/>
      <c r="H113" s="127"/>
    </row>
    <row collapsed="false" customFormat="false" customHeight="true" hidden="true" ht="85.5" outlineLevel="0" r="114">
      <c r="A114" s="32" t="s">
        <v>81</v>
      </c>
      <c r="B114" s="36"/>
      <c r="C114" s="102"/>
      <c r="D114" s="102"/>
      <c r="E114" s="107"/>
      <c r="F114" s="127"/>
      <c r="G114" s="127"/>
      <c r="H114" s="127"/>
    </row>
    <row collapsed="false" customFormat="false" customHeight="true" hidden="true" ht="19.5" outlineLevel="0" r="115">
      <c r="A115" s="125"/>
      <c r="B115" s="36" t="n">
        <v>42004</v>
      </c>
      <c r="C115" s="113" t="s">
        <v>74</v>
      </c>
      <c r="D115" s="113"/>
      <c r="E115" s="111" t="n">
        <v>0</v>
      </c>
      <c r="F115" s="128"/>
      <c r="G115" s="129"/>
      <c r="H115" s="130" t="n">
        <f aca="false">H116+H117+H118+H119</f>
        <v>1472.8</v>
      </c>
    </row>
    <row collapsed="false" customFormat="false" customHeight="true" hidden="true" ht="19.5" outlineLevel="0" r="116">
      <c r="A116" s="125"/>
      <c r="B116" s="36"/>
      <c r="C116" s="90"/>
      <c r="D116" s="90"/>
      <c r="E116" s="107" t="n">
        <v>0</v>
      </c>
      <c r="F116" s="132" t="s">
        <v>66</v>
      </c>
      <c r="G116" s="133"/>
      <c r="H116" s="133" t="n">
        <v>278.2</v>
      </c>
    </row>
    <row collapsed="false" customFormat="false" customHeight="true" hidden="true" ht="19.5" outlineLevel="0" r="117">
      <c r="A117" s="125"/>
      <c r="B117" s="36"/>
      <c r="C117" s="90"/>
      <c r="D117" s="90"/>
      <c r="E117" s="107" t="n">
        <v>0</v>
      </c>
      <c r="F117" s="134" t="s">
        <v>67</v>
      </c>
      <c r="G117" s="107"/>
      <c r="H117" s="107" t="n">
        <v>993.7</v>
      </c>
    </row>
    <row collapsed="false" customFormat="false" customHeight="true" hidden="true" ht="19.5" outlineLevel="0" r="118">
      <c r="A118" s="125"/>
      <c r="B118" s="36"/>
      <c r="C118" s="90"/>
      <c r="D118" s="90"/>
      <c r="E118" s="107" t="n">
        <v>0</v>
      </c>
      <c r="F118" s="134" t="s">
        <v>68</v>
      </c>
      <c r="G118" s="107"/>
      <c r="H118" s="107" t="n">
        <v>200.9</v>
      </c>
    </row>
    <row collapsed="false" customFormat="false" customHeight="true" hidden="true" ht="19.5" outlineLevel="0" r="119">
      <c r="A119" s="125"/>
      <c r="B119" s="36"/>
      <c r="C119" s="135"/>
      <c r="D119" s="135"/>
      <c r="E119" s="127" t="n">
        <v>0</v>
      </c>
      <c r="F119" s="136" t="s">
        <v>22</v>
      </c>
      <c r="G119" s="127"/>
      <c r="H119" s="127" t="n">
        <v>0</v>
      </c>
    </row>
    <row collapsed="false" customFormat="false" customHeight="true" hidden="true" ht="19.5" outlineLevel="0" r="120">
      <c r="A120" s="125"/>
      <c r="B120" s="122"/>
      <c r="C120" s="138"/>
      <c r="D120" s="138"/>
      <c r="E120" s="86" t="n">
        <f aca="false">E121+E122+E123</f>
        <v>0</v>
      </c>
      <c r="F120" s="129"/>
      <c r="G120" s="129"/>
      <c r="H120" s="130" t="n">
        <f aca="false">H121+H122+H123+H124</f>
        <v>1257.1</v>
      </c>
    </row>
    <row collapsed="false" customFormat="false" customHeight="true" hidden="true" ht="19.5" outlineLevel="0" r="121">
      <c r="A121" s="125"/>
      <c r="B121" s="122"/>
      <c r="C121" s="90"/>
      <c r="D121" s="90"/>
      <c r="E121" s="127" t="n">
        <v>0</v>
      </c>
      <c r="F121" s="134" t="s">
        <v>66</v>
      </c>
      <c r="G121" s="107"/>
      <c r="H121" s="107" t="n">
        <v>226</v>
      </c>
    </row>
    <row collapsed="false" customFormat="false" customHeight="true" hidden="true" ht="19.5" outlineLevel="0" r="122">
      <c r="A122" s="125"/>
      <c r="B122" s="122"/>
      <c r="C122" s="90"/>
      <c r="D122" s="90"/>
      <c r="E122" s="107" t="n">
        <v>0</v>
      </c>
      <c r="F122" s="134" t="s">
        <v>67</v>
      </c>
      <c r="G122" s="107"/>
      <c r="H122" s="107" t="n">
        <v>818</v>
      </c>
    </row>
    <row collapsed="false" customFormat="false" customHeight="true" hidden="true" ht="19.5" outlineLevel="0" r="123">
      <c r="A123" s="125"/>
      <c r="B123" s="36" t="n">
        <v>42004</v>
      </c>
      <c r="C123" s="90"/>
      <c r="D123" s="90"/>
      <c r="E123" s="107" t="n">
        <v>0</v>
      </c>
      <c r="F123" s="134" t="s">
        <v>68</v>
      </c>
      <c r="G123" s="107"/>
      <c r="H123" s="107" t="n">
        <v>213.1</v>
      </c>
    </row>
    <row collapsed="false" customFormat="false" customHeight="true" hidden="true" ht="19.5" outlineLevel="0" r="124">
      <c r="A124" s="125"/>
      <c r="B124" s="36"/>
      <c r="C124" s="135"/>
      <c r="D124" s="135"/>
      <c r="E124" s="133" t="n">
        <v>0</v>
      </c>
      <c r="F124" s="134" t="s">
        <v>22</v>
      </c>
      <c r="G124" s="107"/>
      <c r="H124" s="132" t="n">
        <v>0</v>
      </c>
    </row>
    <row collapsed="false" customFormat="false" customHeight="true" hidden="true" ht="18.6" outlineLevel="0" r="125">
      <c r="A125" s="140" t="s">
        <v>75</v>
      </c>
      <c r="B125" s="103" t="n">
        <v>42735</v>
      </c>
      <c r="C125" s="86"/>
      <c r="D125" s="86"/>
      <c r="E125" s="88" t="n">
        <f aca="false">E113+E115+E120</f>
        <v>0</v>
      </c>
      <c r="F125" s="86" t="n">
        <f aca="false">H120+H115+F113</f>
        <v>2729.9</v>
      </c>
      <c r="G125" s="86"/>
      <c r="H125" s="86"/>
    </row>
    <row collapsed="false" customFormat="false" customHeight="true" hidden="true" ht="15.75" outlineLevel="0" r="126">
      <c r="A126" s="32" t="s">
        <v>37</v>
      </c>
      <c r="B126" s="36" t="n">
        <v>42004</v>
      </c>
      <c r="C126" s="64"/>
      <c r="D126" s="64"/>
      <c r="E126" s="64" t="n">
        <f aca="false">E133</f>
        <v>0</v>
      </c>
      <c r="F126" s="141" t="n">
        <f aca="false">F133</f>
        <v>832.375</v>
      </c>
      <c r="G126" s="141"/>
      <c r="H126" s="141"/>
    </row>
    <row collapsed="false" customFormat="false" customHeight="true" hidden="true" ht="79.5" outlineLevel="0" r="127">
      <c r="A127" s="142" t="s">
        <v>39</v>
      </c>
      <c r="B127" s="36"/>
      <c r="C127" s="64"/>
      <c r="D127" s="64"/>
      <c r="E127" s="64"/>
      <c r="F127" s="141"/>
      <c r="G127" s="141"/>
      <c r="H127" s="141"/>
    </row>
    <row collapsed="false" customFormat="false" customHeight="false" hidden="true" ht="18.75" outlineLevel="0" r="128">
      <c r="A128" s="142"/>
      <c r="B128" s="36" t="n">
        <v>42004</v>
      </c>
      <c r="C128" s="64"/>
      <c r="D128" s="64"/>
      <c r="E128" s="64" t="n">
        <f aca="false">E135</f>
        <v>0</v>
      </c>
      <c r="F128" s="64" t="n">
        <f aca="false">F135</f>
        <v>1057.2</v>
      </c>
      <c r="G128" s="64"/>
      <c r="H128" s="64"/>
    </row>
    <row collapsed="false" customFormat="false" customHeight="false" hidden="true" ht="18.75" outlineLevel="0" r="129">
      <c r="A129" s="142"/>
      <c r="B129" s="36"/>
      <c r="C129" s="64"/>
      <c r="D129" s="64"/>
      <c r="E129" s="64"/>
      <c r="F129" s="64"/>
      <c r="G129" s="64"/>
      <c r="H129" s="64"/>
    </row>
    <row collapsed="false" customFormat="false" customHeight="false" hidden="true" ht="18.75" outlineLevel="0" r="130">
      <c r="A130" s="142"/>
      <c r="B130" s="36" t="n">
        <v>42004</v>
      </c>
      <c r="C130" s="64"/>
      <c r="D130" s="64"/>
      <c r="E130" s="64" t="n">
        <f aca="false">E137</f>
        <v>0</v>
      </c>
      <c r="F130" s="64" t="n">
        <f aca="false">F137</f>
        <v>1013.1</v>
      </c>
      <c r="G130" s="64"/>
      <c r="H130" s="64"/>
    </row>
    <row collapsed="false" customFormat="false" customHeight="false" hidden="true" ht="18.75" outlineLevel="0" r="131">
      <c r="A131" s="126"/>
      <c r="B131" s="36"/>
      <c r="C131" s="64"/>
      <c r="D131" s="64"/>
      <c r="E131" s="64"/>
      <c r="F131" s="64"/>
      <c r="G131" s="64"/>
      <c r="H131" s="64"/>
    </row>
    <row collapsed="false" customFormat="false" customHeight="true" hidden="true" ht="18.6" outlineLevel="0" r="132">
      <c r="A132" s="33" t="s">
        <v>71</v>
      </c>
      <c r="B132" s="103" t="n">
        <v>42735</v>
      </c>
      <c r="C132" s="86"/>
      <c r="D132" s="86"/>
      <c r="E132" s="88" t="n">
        <f aca="false">SUM(E126:E131)</f>
        <v>0</v>
      </c>
      <c r="F132" s="86" t="n">
        <f aca="false">SUM(F126:F131)</f>
        <v>2902.675</v>
      </c>
      <c r="G132" s="86"/>
      <c r="H132" s="86"/>
    </row>
    <row collapsed="false" customFormat="false" customHeight="true" hidden="true" ht="31.5" outlineLevel="0" r="133">
      <c r="A133" s="32" t="s">
        <v>40</v>
      </c>
      <c r="B133" s="36" t="n">
        <v>42004</v>
      </c>
      <c r="C133" s="102"/>
      <c r="D133" s="102"/>
      <c r="E133" s="143" t="n">
        <v>0</v>
      </c>
      <c r="F133" s="107" t="n">
        <v>832.375</v>
      </c>
      <c r="G133" s="107"/>
      <c r="H133" s="107"/>
    </row>
    <row collapsed="false" customFormat="false" customHeight="false" hidden="true" ht="31.5" outlineLevel="0" r="134">
      <c r="A134" s="32" t="s">
        <v>84</v>
      </c>
      <c r="B134" s="36"/>
      <c r="C134" s="102"/>
      <c r="D134" s="102"/>
      <c r="E134" s="143"/>
      <c r="F134" s="107"/>
      <c r="G134" s="107"/>
      <c r="H134" s="107"/>
    </row>
    <row collapsed="false" customFormat="false" customHeight="false" hidden="true" ht="18.75" outlineLevel="0" r="135">
      <c r="A135" s="125"/>
      <c r="B135" s="36" t="n">
        <v>42004</v>
      </c>
      <c r="C135" s="102"/>
      <c r="D135" s="102"/>
      <c r="E135" s="143" t="n">
        <v>0</v>
      </c>
      <c r="F135" s="107" t="n">
        <v>1057.2</v>
      </c>
      <c r="G135" s="107"/>
      <c r="H135" s="107"/>
    </row>
    <row collapsed="false" customFormat="false" customHeight="false" hidden="true" ht="18.75" outlineLevel="0" r="136">
      <c r="A136" s="125"/>
      <c r="B136" s="36"/>
      <c r="C136" s="102"/>
      <c r="D136" s="102"/>
      <c r="E136" s="143"/>
      <c r="F136" s="107"/>
      <c r="G136" s="107"/>
      <c r="H136" s="107"/>
    </row>
    <row collapsed="false" customFormat="false" customHeight="false" hidden="true" ht="18.75" outlineLevel="0" r="137">
      <c r="A137" s="125"/>
      <c r="B137" s="36" t="n">
        <v>42004</v>
      </c>
      <c r="C137" s="102"/>
      <c r="D137" s="102"/>
      <c r="E137" s="143" t="n">
        <v>0</v>
      </c>
      <c r="F137" s="107" t="n">
        <v>1013.1</v>
      </c>
      <c r="G137" s="107"/>
      <c r="H137" s="107"/>
    </row>
    <row collapsed="false" customFormat="false" customHeight="false" hidden="true" ht="18.75" outlineLevel="0" r="138">
      <c r="A138" s="126"/>
      <c r="B138" s="36"/>
      <c r="C138" s="102"/>
      <c r="D138" s="102"/>
      <c r="E138" s="143"/>
      <c r="F138" s="107"/>
      <c r="G138" s="107"/>
      <c r="H138" s="107"/>
    </row>
    <row collapsed="false" customFormat="false" customHeight="true" hidden="true" ht="18.6" outlineLevel="0" r="139">
      <c r="A139" s="33" t="s">
        <v>71</v>
      </c>
      <c r="B139" s="103" t="n">
        <v>42735</v>
      </c>
      <c r="C139" s="86"/>
      <c r="D139" s="86"/>
      <c r="E139" s="88"/>
      <c r="F139" s="86" t="n">
        <f aca="false">SUM(F133:F138)</f>
        <v>2902.675</v>
      </c>
      <c r="G139" s="86"/>
      <c r="H139" s="86"/>
    </row>
    <row collapsed="false" customFormat="false" customHeight="false" hidden="true" ht="15.75" outlineLevel="0" r="140">
      <c r="A140" s="144"/>
      <c r="B140" s="144"/>
      <c r="C140" s="144"/>
      <c r="D140" s="144"/>
      <c r="E140" s="144"/>
      <c r="F140" s="144"/>
      <c r="G140" s="144"/>
      <c r="H140" s="144"/>
    </row>
    <row collapsed="false" customFormat="false" customHeight="false" hidden="true" ht="15.75" outlineLevel="0" r="141">
      <c r="A141" s="4"/>
    </row>
    <row collapsed="false" customFormat="false" customHeight="false" hidden="true" ht="15.75" outlineLevel="0" r="142">
      <c r="A142" s="26" t="s">
        <v>85</v>
      </c>
      <c r="B142" s="26"/>
      <c r="C142" s="26"/>
    </row>
    <row collapsed="false" customFormat="false" customHeight="false" hidden="true" ht="15.75" outlineLevel="0" r="143">
      <c r="A143" s="26" t="s">
        <v>86</v>
      </c>
      <c r="B143" s="26"/>
      <c r="C143" s="26"/>
    </row>
    <row collapsed="false" customFormat="false" customHeight="false" hidden="true" ht="15.75" outlineLevel="0" r="144">
      <c r="A144" s="26" t="s">
        <v>87</v>
      </c>
      <c r="B144" s="26"/>
      <c r="C144" s="26"/>
      <c r="D144" s="26"/>
    </row>
    <row collapsed="false" customFormat="false" customHeight="false" hidden="true" ht="15" outlineLevel="0" r="145">
      <c r="A145" s="145" t="s">
        <v>88</v>
      </c>
    </row>
    <row collapsed="false" customFormat="false" customHeight="false" hidden="true" ht="15" outlineLevel="0" r="146">
      <c r="A146" s="145" t="s">
        <v>89</v>
      </c>
    </row>
    <row collapsed="false" customFormat="false" customHeight="true" hidden="true" ht="15" outlineLevel="0" r="147">
      <c r="A147" s="146" t="s">
        <v>3</v>
      </c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</row>
    <row collapsed="false" customFormat="false" customHeight="true" hidden="true" ht="15" outlineLevel="0" r="148">
      <c r="A148" s="148" t="s">
        <v>9</v>
      </c>
      <c r="B148" s="149"/>
      <c r="C148" s="149"/>
      <c r="D148" s="149"/>
      <c r="E148" s="149"/>
      <c r="F148" s="149"/>
      <c r="G148" s="149"/>
      <c r="H148" s="149"/>
      <c r="I148" s="149" t="s">
        <v>96</v>
      </c>
      <c r="J148" s="149"/>
      <c r="K148" s="149"/>
      <c r="L148" s="149"/>
      <c r="M148" s="149"/>
      <c r="N148" s="149"/>
      <c r="O148" s="149"/>
    </row>
    <row collapsed="false" customFormat="false" customHeight="true" hidden="true" ht="15.75" outlineLevel="0" r="149">
      <c r="A149" s="125"/>
      <c r="B149" s="150"/>
      <c r="C149" s="150"/>
      <c r="D149" s="150"/>
      <c r="E149" s="150"/>
      <c r="F149" s="150"/>
      <c r="G149" s="150"/>
      <c r="H149" s="150"/>
      <c r="I149" s="151" t="s">
        <v>98</v>
      </c>
      <c r="J149" s="151"/>
      <c r="K149" s="151"/>
      <c r="L149" s="151"/>
      <c r="M149" s="151"/>
      <c r="N149" s="151"/>
      <c r="O149" s="151"/>
    </row>
    <row collapsed="false" customFormat="false" customHeight="true" hidden="true" ht="15" outlineLevel="0" r="150">
      <c r="A150" s="125"/>
      <c r="B150" s="152"/>
      <c r="C150" s="152"/>
      <c r="D150" s="152"/>
      <c r="E150" s="152"/>
      <c r="F150" s="152"/>
      <c r="G150" s="152"/>
      <c r="H150" s="152"/>
      <c r="I150" s="147"/>
      <c r="J150" s="147"/>
      <c r="K150" s="147"/>
      <c r="L150" s="147"/>
      <c r="M150" s="147"/>
      <c r="N150" s="147"/>
      <c r="O150" s="147"/>
    </row>
    <row collapsed="false" customFormat="false" customHeight="true" hidden="true" ht="15.75" outlineLevel="0" r="151">
      <c r="A151" s="125"/>
      <c r="B151" s="152"/>
      <c r="C151" s="152"/>
      <c r="D151" s="152"/>
      <c r="E151" s="152"/>
      <c r="F151" s="152"/>
      <c r="G151" s="152"/>
      <c r="H151" s="152"/>
      <c r="I151" s="151" t="s">
        <v>99</v>
      </c>
      <c r="J151" s="151"/>
      <c r="K151" s="151"/>
      <c r="L151" s="151"/>
      <c r="M151" s="151"/>
      <c r="N151" s="151"/>
      <c r="O151" s="151"/>
    </row>
    <row collapsed="false" customFormat="false" customHeight="true" hidden="true" ht="15" outlineLevel="0" r="152">
      <c r="A152" s="125"/>
      <c r="B152" s="152" t="s">
        <v>101</v>
      </c>
      <c r="C152" s="152" t="s">
        <v>103</v>
      </c>
      <c r="D152" s="152" t="s">
        <v>104</v>
      </c>
      <c r="E152" s="152" t="s">
        <v>101</v>
      </c>
      <c r="F152" s="152" t="s">
        <v>103</v>
      </c>
      <c r="G152" s="152" t="s">
        <v>104</v>
      </c>
      <c r="H152" s="152"/>
      <c r="I152" s="148"/>
      <c r="J152" s="152" t="s">
        <v>101</v>
      </c>
      <c r="K152" s="152"/>
      <c r="L152" s="152" t="s">
        <v>102</v>
      </c>
      <c r="M152" s="152" t="s">
        <v>103</v>
      </c>
      <c r="N152" s="152" t="s">
        <v>104</v>
      </c>
      <c r="O152" s="152"/>
    </row>
    <row collapsed="false" customFormat="false" customHeight="false" hidden="true" ht="63.75" outlineLevel="0" r="153">
      <c r="A153" s="125"/>
      <c r="B153" s="152"/>
      <c r="C153" s="152"/>
      <c r="D153" s="152"/>
      <c r="E153" s="152"/>
      <c r="F153" s="152"/>
      <c r="G153" s="152"/>
      <c r="H153" s="152"/>
      <c r="I153" s="153" t="s">
        <v>105</v>
      </c>
      <c r="J153" s="152"/>
      <c r="K153" s="152"/>
      <c r="L153" s="152"/>
      <c r="M153" s="152"/>
      <c r="N153" s="152"/>
      <c r="O153" s="152"/>
    </row>
    <row collapsed="false" customFormat="false" customHeight="true" hidden="true" ht="29.85" outlineLevel="0" r="154">
      <c r="A154" s="154" t="n">
        <v>1</v>
      </c>
      <c r="B154" s="157" t="n">
        <f aca="false">E37</f>
        <v>0</v>
      </c>
      <c r="C154" s="158" t="n">
        <f aca="false">H37</f>
        <v>1087.575</v>
      </c>
      <c r="D154" s="159" t="n">
        <v>0</v>
      </c>
      <c r="E154" s="160" t="n">
        <f aca="false">E42</f>
        <v>0</v>
      </c>
      <c r="F154" s="160" t="n">
        <f aca="false">H42</f>
        <v>2514.19</v>
      </c>
      <c r="G154" s="162" t="n">
        <v>0</v>
      </c>
      <c r="H154" s="162"/>
      <c r="I154" s="161" t="n">
        <f aca="false">"#ссыл!"</f>
        <v>0</v>
      </c>
      <c r="J154" s="163" t="n">
        <f aca="false">E47</f>
        <v>0</v>
      </c>
      <c r="K154" s="163"/>
      <c r="L154" s="156" t="n">
        <f aca="false">"#ссыл!"</f>
        <v>0</v>
      </c>
      <c r="M154" s="160" t="n">
        <f aca="false">H47</f>
        <v>1509.3</v>
      </c>
      <c r="N154" s="162" t="n">
        <v>0</v>
      </c>
      <c r="O154" s="162"/>
    </row>
    <row collapsed="false" customFormat="false" customHeight="true" hidden="true" ht="29.85" outlineLevel="0" r="155">
      <c r="A155" s="7" t="n">
        <v>2</v>
      </c>
      <c r="B155" s="164" t="n">
        <f aca="false">E34</f>
        <v>14079.15</v>
      </c>
      <c r="C155" s="158" t="n">
        <f aca="false">H34</f>
        <v>1408</v>
      </c>
      <c r="D155" s="159" t="n">
        <v>0</v>
      </c>
      <c r="E155" s="160" t="n">
        <f aca="false">E39</f>
        <v>0</v>
      </c>
      <c r="F155" s="160" t="n">
        <f aca="false">H39</f>
        <v>19069.2</v>
      </c>
      <c r="G155" s="162" t="n">
        <v>0</v>
      </c>
      <c r="H155" s="162"/>
      <c r="I155" s="161" t="n">
        <f aca="false">"#ссыл!"</f>
        <v>0</v>
      </c>
      <c r="J155" s="165" t="n">
        <f aca="false">E44</f>
        <v>0</v>
      </c>
      <c r="K155" s="165"/>
      <c r="L155" s="161" t="n">
        <f aca="false">"#ссыл!"</f>
        <v>0</v>
      </c>
      <c r="M155" s="160" t="n">
        <f aca="false">H44</f>
        <v>18714</v>
      </c>
      <c r="N155" s="162" t="n">
        <v>0</v>
      </c>
      <c r="O155" s="162"/>
    </row>
    <row collapsed="false" customFormat="false" customHeight="true" hidden="true" ht="29.85" outlineLevel="0" r="156">
      <c r="A156" s="7" t="n">
        <v>3</v>
      </c>
      <c r="B156" s="157" t="n">
        <f aca="false">E35</f>
        <v>0</v>
      </c>
      <c r="C156" s="158" t="n">
        <f aca="false">H35</f>
        <v>0</v>
      </c>
      <c r="D156" s="159" t="n">
        <v>0</v>
      </c>
      <c r="E156" s="160" t="n">
        <f aca="false">E40</f>
        <v>1156.4</v>
      </c>
      <c r="F156" s="160" t="n">
        <f aca="false">H40</f>
        <v>17814.84</v>
      </c>
      <c r="G156" s="162" t="n">
        <v>0</v>
      </c>
      <c r="H156" s="162"/>
      <c r="I156" s="161" t="n">
        <f aca="false">"#ссыл!"</f>
        <v>0</v>
      </c>
      <c r="J156" s="165" t="n">
        <f aca="false">E45</f>
        <v>0</v>
      </c>
      <c r="K156" s="165"/>
      <c r="L156" s="161" t="n">
        <f aca="false">"#ссыл!"</f>
        <v>0</v>
      </c>
      <c r="M156" s="160" t="n">
        <f aca="false">H45</f>
        <v>18466</v>
      </c>
      <c r="N156" s="162" t="n">
        <v>0</v>
      </c>
      <c r="O156" s="162"/>
    </row>
    <row collapsed="false" customFormat="false" customHeight="true" hidden="true" ht="29.85" outlineLevel="0" r="157">
      <c r="A157" s="7" t="n">
        <v>4</v>
      </c>
      <c r="B157" s="157" t="n">
        <f aca="false">E36</f>
        <v>3113.89</v>
      </c>
      <c r="C157" s="158" t="n">
        <f aca="false">H36</f>
        <v>533.889</v>
      </c>
      <c r="D157" s="159" t="n">
        <v>0</v>
      </c>
      <c r="E157" s="160" t="n">
        <f aca="false">E41</f>
        <v>3623.99</v>
      </c>
      <c r="F157" s="160" t="n">
        <f aca="false">H41</f>
        <v>16855.3</v>
      </c>
      <c r="G157" s="162" t="n">
        <v>0</v>
      </c>
      <c r="H157" s="162"/>
      <c r="I157" s="161" t="n">
        <f aca="false">"#ссыл!"</f>
        <v>0</v>
      </c>
      <c r="J157" s="165" t="n">
        <f aca="false">E46</f>
        <v>0</v>
      </c>
      <c r="K157" s="165"/>
      <c r="L157" s="161" t="n">
        <f aca="false">"#ссыл!"</f>
        <v>0</v>
      </c>
      <c r="M157" s="160" t="n">
        <f aca="false">H46</f>
        <v>18718.1</v>
      </c>
      <c r="N157" s="162" t="n">
        <v>0</v>
      </c>
      <c r="O157" s="162"/>
    </row>
    <row collapsed="false" customFormat="false" customHeight="false" hidden="true" ht="15.75" outlineLevel="0" r="158">
      <c r="A158" s="33"/>
      <c r="B158" s="167" t="n">
        <f aca="false">B157+B156+B155+B154</f>
        <v>17193.04</v>
      </c>
      <c r="C158" s="168" t="n">
        <f aca="false">C157+C156+C155+C154</f>
        <v>3029.464</v>
      </c>
      <c r="D158" s="169" t="n">
        <f aca="false">D157+D156+D155+D154</f>
        <v>0</v>
      </c>
      <c r="E158" s="168" t="n">
        <f aca="false">E157+E156+E155+E154</f>
        <v>4780.39</v>
      </c>
      <c r="F158" s="168" t="n">
        <f aca="false">F157+F156+F155+F154</f>
        <v>56253.53</v>
      </c>
      <c r="G158" s="171" t="n">
        <f aca="false">G157+G156+G155+G154</f>
        <v>0</v>
      </c>
      <c r="H158" s="171"/>
      <c r="I158" s="169" t="e">
        <f aca="false">I157+I156+I155+I154</f>
        <v>#VALUE!</v>
      </c>
      <c r="J158" s="172" t="n">
        <f aca="false">J157+J156+J155+J154</f>
        <v>0</v>
      </c>
      <c r="K158" s="172"/>
      <c r="L158" s="173" t="e">
        <f aca="false">L157+L156+L155+L154</f>
        <v>#VALUE!</v>
      </c>
      <c r="M158" s="168" t="n">
        <f aca="false">M157+M156+M155+M154</f>
        <v>57407.4</v>
      </c>
      <c r="N158" s="171" t="n">
        <f aca="false">N157+N156+N155+N154</f>
        <v>0</v>
      </c>
      <c r="O158" s="171"/>
    </row>
    <row collapsed="false" customFormat="false" customHeight="false" hidden="true" ht="15.75" outlineLevel="0" r="159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44"/>
    </row>
    <row collapsed="false" customFormat="false" customHeight="true" hidden="true" ht="16.5" outlineLevel="0" r="160">
      <c r="A160" s="175" t="s">
        <v>110</v>
      </c>
      <c r="B160" s="144"/>
      <c r="C160" s="176"/>
      <c r="D160" s="175"/>
      <c r="E160" s="176"/>
      <c r="F160" s="175"/>
      <c r="G160" s="175"/>
      <c r="H160" s="176"/>
      <c r="I160" s="176"/>
      <c r="J160" s="176"/>
      <c r="K160" s="176"/>
      <c r="L160" s="176"/>
      <c r="M160" s="176"/>
      <c r="N160" s="176"/>
      <c r="O160" s="144"/>
    </row>
    <row collapsed="false" customFormat="false" customHeight="true" hidden="true" ht="15.75" outlineLevel="0" r="161">
      <c r="A161" s="175"/>
      <c r="B161" s="144"/>
      <c r="C161" s="177"/>
      <c r="D161" s="175"/>
      <c r="E161" s="177"/>
      <c r="F161" s="175"/>
      <c r="G161" s="175"/>
      <c r="H161" s="177"/>
      <c r="I161" s="177"/>
      <c r="J161" s="177"/>
      <c r="K161" s="177" t="s">
        <v>113</v>
      </c>
      <c r="L161" s="177"/>
      <c r="M161" s="177"/>
      <c r="N161" s="177"/>
      <c r="O161" s="144"/>
    </row>
    <row collapsed="false" customFormat="false" customHeight="false" hidden="true" ht="15.75" outlineLevel="0" r="162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</row>
    <row collapsed="false" customFormat="false" customHeight="false" hidden="true" ht="15.75" outlineLevel="0" r="163">
      <c r="A163" s="178"/>
    </row>
    <row collapsed="false" customFormat="false" customHeight="false" hidden="true" ht="15.75" outlineLevel="0" r="164">
      <c r="A164" s="26" t="s">
        <v>114</v>
      </c>
      <c r="B164" s="26"/>
      <c r="C164" s="26"/>
    </row>
    <row collapsed="false" customFormat="false" customHeight="false" hidden="true" ht="15.75" outlineLevel="0" r="165">
      <c r="A165" s="178"/>
    </row>
    <row collapsed="false" customFormat="false" customHeight="false" hidden="true" ht="15.75" outlineLevel="0" r="166">
      <c r="A166" s="25"/>
    </row>
    <row collapsed="false" customFormat="false" customHeight="false" hidden="true" ht="15.75" outlineLevel="0" r="167">
      <c r="A167" s="26" t="s">
        <v>1</v>
      </c>
      <c r="B167" s="26"/>
      <c r="C167" s="26"/>
    </row>
    <row collapsed="false" customFormat="false" customHeight="false" hidden="true" ht="15.75" outlineLevel="0" r="168">
      <c r="A168" s="26" t="s">
        <v>115</v>
      </c>
      <c r="B168" s="26"/>
      <c r="C168" s="26"/>
    </row>
    <row collapsed="false" customFormat="false" customHeight="false" hidden="true" ht="15.75" outlineLevel="0" r="169">
      <c r="A169" s="25"/>
    </row>
    <row collapsed="false" customFormat="false" customHeight="true" hidden="true" ht="31.5" outlineLevel="0" r="170">
      <c r="A170" s="179" t="s">
        <v>116</v>
      </c>
      <c r="B170" s="179"/>
      <c r="C170" s="179"/>
      <c r="D170" s="179"/>
    </row>
    <row collapsed="false" customFormat="false" customHeight="false" hidden="true" ht="15.75" outlineLevel="0" r="171">
      <c r="A171" s="177"/>
      <c r="B171" s="177"/>
      <c r="C171" s="177"/>
      <c r="D171" s="177"/>
    </row>
    <row collapsed="false" customFormat="false" customHeight="true" hidden="true" ht="16.5" outlineLevel="0" r="172">
      <c r="A172" s="180" t="s">
        <v>117</v>
      </c>
      <c r="B172" s="180"/>
      <c r="C172" s="180"/>
      <c r="D172" s="180"/>
    </row>
    <row collapsed="false" customFormat="false" customHeight="true" hidden="true" ht="119.25" outlineLevel="0" r="173">
      <c r="A173" s="6" t="s">
        <v>118</v>
      </c>
      <c r="B173" s="6" t="s">
        <v>121</v>
      </c>
      <c r="C173" s="6" t="s">
        <v>123</v>
      </c>
      <c r="D173" s="6"/>
    </row>
    <row collapsed="false" customFormat="false" customHeight="true" hidden="true" ht="45.75" outlineLevel="0" r="174">
      <c r="A174" s="6"/>
      <c r="B174" s="6"/>
      <c r="C174" s="7" t="s">
        <v>124</v>
      </c>
      <c r="D174" s="6" t="s">
        <v>126</v>
      </c>
    </row>
    <row collapsed="false" customFormat="false" customHeight="false" hidden="true" ht="15" outlineLevel="0" r="175">
      <c r="A175" s="181" t="n">
        <v>1</v>
      </c>
      <c r="B175" s="181" t="n">
        <v>4</v>
      </c>
      <c r="C175" s="182" t="n">
        <v>7</v>
      </c>
      <c r="D175" s="12" t="n">
        <v>8</v>
      </c>
    </row>
    <row collapsed="false" customFormat="false" customHeight="false" hidden="true" ht="30" outlineLevel="0" r="176">
      <c r="A176" s="9" t="s">
        <v>127</v>
      </c>
      <c r="B176" s="9" t="s">
        <v>129</v>
      </c>
      <c r="C176" s="9" t="n">
        <v>28158.3</v>
      </c>
      <c r="D176" s="14" t="n">
        <v>28158.3</v>
      </c>
    </row>
    <row collapsed="false" customFormat="false" customHeight="true" hidden="true" ht="224.25" outlineLevel="0" r="177">
      <c r="A177" s="14" t="s">
        <v>130</v>
      </c>
      <c r="B177" s="14" t="s">
        <v>129</v>
      </c>
      <c r="C177" s="9" t="n">
        <v>6227.78</v>
      </c>
      <c r="D177" s="14" t="n">
        <v>6227.78</v>
      </c>
    </row>
    <row collapsed="false" customFormat="false" customHeight="false" hidden="true" ht="15" outlineLevel="0" r="178">
      <c r="A178" s="14"/>
      <c r="B178" s="14"/>
      <c r="C178" s="9" t="n">
        <v>775.54</v>
      </c>
      <c r="D178" s="14" t="n">
        <v>775.54</v>
      </c>
    </row>
    <row collapsed="false" customFormat="false" customHeight="false" hidden="true" ht="30" outlineLevel="0" r="179">
      <c r="A179" s="9" t="s">
        <v>132</v>
      </c>
      <c r="B179" s="9" t="s">
        <v>129</v>
      </c>
      <c r="C179" s="9" t="n">
        <v>2312.8</v>
      </c>
      <c r="D179" s="14" t="n">
        <v>2312.8</v>
      </c>
    </row>
    <row collapsed="false" customFormat="false" customHeight="false" hidden="true" ht="15.75" outlineLevel="0" r="180">
      <c r="A180" s="144"/>
      <c r="B180" s="144"/>
      <c r="C180" s="144"/>
      <c r="D180" s="144"/>
    </row>
    <row collapsed="false" customFormat="false" customHeight="false" hidden="true" ht="15.75" outlineLevel="0" r="181">
      <c r="A181" s="1"/>
    </row>
    <row collapsed="false" customFormat="false" customHeight="false" hidden="true" ht="15.75" outlineLevel="0" r="182">
      <c r="A182" s="26" t="s">
        <v>134</v>
      </c>
      <c r="B182" s="26"/>
      <c r="C182" s="26"/>
    </row>
    <row collapsed="false" customFormat="false" customHeight="false" hidden="true" ht="15.75" outlineLevel="0" r="183">
      <c r="A183" s="178"/>
    </row>
    <row collapsed="false" customFormat="false" customHeight="false" hidden="true" ht="15.75" outlineLevel="0" r="184">
      <c r="A184" s="26" t="s">
        <v>135</v>
      </c>
      <c r="B184" s="26"/>
      <c r="C184" s="26"/>
    </row>
    <row collapsed="false" customFormat="false" customHeight="false" hidden="true" ht="15.75" outlineLevel="0" r="185">
      <c r="A185" s="26" t="s">
        <v>136</v>
      </c>
      <c r="B185" s="26"/>
      <c r="C185" s="26"/>
    </row>
    <row collapsed="false" customFormat="false" customHeight="false" hidden="true" ht="15.75" outlineLevel="0" r="186">
      <c r="A186" s="25"/>
    </row>
    <row collapsed="false" customFormat="false" customHeight="true" hidden="true" ht="31.5" outlineLevel="0" r="187">
      <c r="A187" s="179" t="s">
        <v>116</v>
      </c>
      <c r="B187" s="179"/>
      <c r="C187" s="179"/>
      <c r="D187" s="179"/>
    </row>
    <row collapsed="false" customFormat="false" customHeight="true" hidden="true" ht="15.2" outlineLevel="0" r="188">
      <c r="A188" s="177"/>
      <c r="B188" s="177"/>
      <c r="C188" s="177"/>
      <c r="D188" s="177"/>
    </row>
    <row collapsed="false" customFormat="false" customHeight="true" hidden="true" ht="15.2" outlineLevel="0" r="189">
      <c r="A189" s="176"/>
      <c r="B189" s="176"/>
      <c r="C189" s="176"/>
      <c r="D189" s="176"/>
    </row>
    <row collapsed="false" customFormat="false" customHeight="true" hidden="true" ht="88.5" outlineLevel="0" r="190">
      <c r="A190" s="6" t="s">
        <v>137</v>
      </c>
      <c r="B190" s="185"/>
      <c r="C190" s="185"/>
      <c r="D190" s="6" t="s">
        <v>140</v>
      </c>
    </row>
    <row collapsed="false" customFormat="false" customHeight="true" hidden="true" ht="30" outlineLevel="0" r="191">
      <c r="A191" s="6"/>
      <c r="B191" s="186"/>
      <c r="C191" s="186"/>
      <c r="D191" s="6"/>
    </row>
    <row collapsed="false" customFormat="false" customHeight="false" hidden="true" ht="15" outlineLevel="0" r="192">
      <c r="A192" s="6"/>
      <c r="B192" s="154" t="s">
        <v>143</v>
      </c>
      <c r="C192" s="154" t="s">
        <v>146</v>
      </c>
      <c r="D192" s="6"/>
    </row>
    <row collapsed="false" customFormat="false" customHeight="false" hidden="true" ht="15" outlineLevel="0" r="193">
      <c r="A193" s="154" t="n">
        <v>1</v>
      </c>
      <c r="B193" s="7"/>
      <c r="C193" s="7" t="n">
        <v>6</v>
      </c>
      <c r="D193" s="6" t="n">
        <v>7</v>
      </c>
    </row>
    <row collapsed="false" customFormat="false" customHeight="true" hidden="true" ht="45.75" outlineLevel="0" r="194">
      <c r="A194" s="9" t="s">
        <v>147</v>
      </c>
      <c r="B194" s="187" t="n">
        <v>14079.15</v>
      </c>
      <c r="C194" s="9" t="s">
        <v>148</v>
      </c>
      <c r="D194" s="14" t="s">
        <v>149</v>
      </c>
    </row>
    <row collapsed="false" customFormat="false" customHeight="true" hidden="true" ht="224.25" outlineLevel="0" r="195">
      <c r="A195" s="14" t="s">
        <v>130</v>
      </c>
      <c r="B195" s="187" t="n">
        <v>3113.89</v>
      </c>
      <c r="C195" s="9" t="s">
        <v>148</v>
      </c>
      <c r="D195" s="14" t="s">
        <v>149</v>
      </c>
    </row>
    <row collapsed="false" customFormat="false" customHeight="false" hidden="true" ht="15" outlineLevel="0" r="196">
      <c r="A196" s="14"/>
      <c r="B196" s="187" t="n">
        <v>3623.99</v>
      </c>
      <c r="C196" s="9" t="s">
        <v>148</v>
      </c>
      <c r="D196" s="14"/>
    </row>
    <row collapsed="false" customFormat="false" customHeight="true" hidden="true" ht="60.75" outlineLevel="0" r="197">
      <c r="A197" s="9" t="s">
        <v>132</v>
      </c>
      <c r="B197" s="187" t="n">
        <v>1156.4</v>
      </c>
      <c r="C197" s="9" t="s">
        <v>148</v>
      </c>
      <c r="D197" s="14" t="s">
        <v>149</v>
      </c>
    </row>
    <row collapsed="false" customFormat="false" customHeight="false" hidden="true" ht="15.75" outlineLevel="0" r="198">
      <c r="A198" s="144"/>
      <c r="B198" s="144"/>
      <c r="C198" s="144"/>
      <c r="D198" s="144"/>
    </row>
    <row collapsed="false" customFormat="false" customHeight="false" hidden="true" ht="15.75" outlineLevel="0" r="199">
      <c r="A199" s="178"/>
    </row>
    <row collapsed="false" customFormat="false" customHeight="false" hidden="true" ht="15.75" outlineLevel="0" r="200">
      <c r="A200" s="1"/>
    </row>
    <row collapsed="false" customFormat="false" customHeight="false" hidden="true" ht="15.75" outlineLevel="0" r="201">
      <c r="A201" s="26" t="s">
        <v>150</v>
      </c>
      <c r="B201" s="26"/>
    </row>
    <row collapsed="false" customFormat="false" customHeight="false" hidden="true" ht="15.75" outlineLevel="0" r="202">
      <c r="A202" s="178"/>
    </row>
    <row collapsed="false" customFormat="false" customHeight="false" hidden="true" ht="15.75" outlineLevel="0" r="203">
      <c r="A203" s="26" t="s">
        <v>151</v>
      </c>
      <c r="B203" s="26"/>
    </row>
    <row collapsed="false" customFormat="false" customHeight="false" hidden="true" ht="15.75" outlineLevel="0" r="204">
      <c r="A204" s="26" t="s">
        <v>152</v>
      </c>
      <c r="B204" s="26"/>
    </row>
    <row collapsed="false" customFormat="false" customHeight="false" hidden="true" ht="15.75" outlineLevel="0" r="205">
      <c r="A205" s="26" t="s">
        <v>153</v>
      </c>
      <c r="B205" s="26"/>
    </row>
    <row collapsed="false" customFormat="false" customHeight="false" hidden="true" ht="15.75" outlineLevel="0" r="206">
      <c r="A206" s="4"/>
    </row>
    <row collapsed="false" customFormat="false" customHeight="true" hidden="true" ht="18" outlineLevel="0" r="207">
      <c r="A207" s="5" t="s">
        <v>154</v>
      </c>
      <c r="B207" s="6" t="s">
        <v>157</v>
      </c>
      <c r="C207" s="6"/>
    </row>
    <row collapsed="false" customFormat="false" customHeight="false" hidden="true" ht="15" outlineLevel="0" r="208">
      <c r="A208" s="188" t="s">
        <v>9</v>
      </c>
      <c r="B208" s="188" t="s">
        <v>158</v>
      </c>
      <c r="C208" s="189"/>
    </row>
    <row collapsed="false" customFormat="false" customHeight="false" hidden="true" ht="30" outlineLevel="0" r="209">
      <c r="A209" s="125"/>
      <c r="B209" s="188" t="s">
        <v>160</v>
      </c>
      <c r="C209" s="189" t="s">
        <v>162</v>
      </c>
    </row>
    <row collapsed="false" customFormat="false" customHeight="false" hidden="true" ht="15" outlineLevel="0" r="210">
      <c r="A210" s="126"/>
      <c r="B210" s="126"/>
      <c r="C210" s="186" t="s">
        <v>163</v>
      </c>
    </row>
    <row collapsed="false" customFormat="false" customHeight="true" hidden="true" ht="42.75" outlineLevel="0" r="211">
      <c r="A211" s="190" t="s">
        <v>62</v>
      </c>
      <c r="B211" s="190"/>
      <c r="C211" s="190"/>
    </row>
    <row collapsed="false" customFormat="false" customHeight="true" hidden="true" ht="30" outlineLevel="0" r="212">
      <c r="A212" s="191" t="s">
        <v>164</v>
      </c>
      <c r="B212" s="191"/>
      <c r="C212" s="191"/>
    </row>
    <row collapsed="false" customFormat="false" customHeight="true" hidden="true" ht="30" outlineLevel="0" r="213">
      <c r="A213" s="191" t="s">
        <v>165</v>
      </c>
      <c r="B213" s="191"/>
      <c r="C213" s="191"/>
    </row>
    <row collapsed="false" customFormat="false" customHeight="false" hidden="true" ht="15" outlineLevel="0" r="214">
      <c r="A214" s="7" t="n">
        <v>1</v>
      </c>
      <c r="B214" s="20" t="n">
        <v>73.5</v>
      </c>
      <c r="C214" s="19" t="n">
        <v>73.8</v>
      </c>
    </row>
    <row collapsed="false" customFormat="false" customHeight="false" hidden="true" ht="15" outlineLevel="0" r="215">
      <c r="A215" s="7" t="n">
        <v>2</v>
      </c>
      <c r="B215" s="20" t="n">
        <v>1.7</v>
      </c>
      <c r="C215" s="19" t="n">
        <v>1.7</v>
      </c>
    </row>
    <row collapsed="false" customFormat="false" customHeight="false" hidden="true" ht="15" outlineLevel="0" r="216">
      <c r="A216" s="7" t="n">
        <v>3</v>
      </c>
      <c r="B216" s="20" t="n">
        <v>10</v>
      </c>
      <c r="C216" s="19" t="n">
        <v>10</v>
      </c>
    </row>
    <row collapsed="false" customFormat="false" customHeight="false" hidden="true" ht="15" outlineLevel="0" r="217">
      <c r="A217" s="7" t="n">
        <v>4</v>
      </c>
      <c r="B217" s="20" t="n">
        <v>91</v>
      </c>
      <c r="C217" s="19" t="n">
        <v>91.3</v>
      </c>
    </row>
    <row collapsed="false" customFormat="false" customHeight="false" hidden="true" ht="15" outlineLevel="0" r="218">
      <c r="A218" s="7" t="n">
        <v>5</v>
      </c>
      <c r="B218" s="20" t="n">
        <v>13.4</v>
      </c>
      <c r="C218" s="19" t="n">
        <v>17.1</v>
      </c>
    </row>
    <row collapsed="false" customFormat="false" customHeight="false" hidden="true" ht="15" outlineLevel="0" r="219">
      <c r="A219" s="7" t="n">
        <v>6</v>
      </c>
      <c r="B219" s="20" t="n">
        <v>100</v>
      </c>
      <c r="C219" s="19" t="n">
        <v>100</v>
      </c>
    </row>
    <row collapsed="false" customFormat="false" customHeight="false" hidden="true" ht="15" outlineLevel="0" r="220">
      <c r="A220" s="7" t="n">
        <v>7</v>
      </c>
      <c r="B220" s="20" t="n">
        <v>100</v>
      </c>
      <c r="C220" s="19" t="n">
        <v>100</v>
      </c>
    </row>
    <row collapsed="false" customFormat="false" customHeight="false" hidden="true" ht="15" outlineLevel="0" r="221">
      <c r="A221" s="7" t="n">
        <v>8</v>
      </c>
      <c r="B221" s="20" t="n">
        <v>17</v>
      </c>
      <c r="C221" s="19" t="n">
        <v>19</v>
      </c>
    </row>
    <row collapsed="false" customFormat="false" customHeight="false" hidden="true" ht="15" outlineLevel="0" r="222">
      <c r="A222" s="7" t="n">
        <v>9</v>
      </c>
      <c r="B222" s="20" t="n">
        <v>1</v>
      </c>
      <c r="C222" s="19" t="n">
        <v>1</v>
      </c>
    </row>
    <row collapsed="false" customFormat="false" customHeight="false" hidden="true" ht="15" outlineLevel="0" r="223">
      <c r="A223" s="7" t="n">
        <v>10</v>
      </c>
      <c r="B223" s="20" t="n">
        <v>55.7</v>
      </c>
      <c r="C223" s="19" t="n">
        <v>90</v>
      </c>
    </row>
    <row collapsed="false" customFormat="false" customHeight="false" hidden="true" ht="15" outlineLevel="0" r="224">
      <c r="A224" s="7" t="n">
        <v>11</v>
      </c>
      <c r="B224" s="20" t="n">
        <v>29.6</v>
      </c>
      <c r="C224" s="19" t="n">
        <v>20</v>
      </c>
    </row>
    <row collapsed="false" customFormat="false" customHeight="true" hidden="true" ht="30" outlineLevel="0" r="225">
      <c r="A225" s="191" t="s">
        <v>181</v>
      </c>
      <c r="B225" s="191"/>
      <c r="C225" s="191"/>
    </row>
    <row collapsed="false" customFormat="false" customHeight="false" hidden="true" ht="15" outlineLevel="0" r="226">
      <c r="A226" s="7" t="n">
        <v>12</v>
      </c>
      <c r="B226" s="20" t="n">
        <v>165</v>
      </c>
      <c r="C226" s="19" t="n">
        <v>214</v>
      </c>
    </row>
    <row collapsed="false" customFormat="false" customHeight="true" hidden="true" ht="30" outlineLevel="0" r="227">
      <c r="A227" s="191" t="s">
        <v>184</v>
      </c>
      <c r="B227" s="191"/>
      <c r="C227" s="191"/>
    </row>
    <row collapsed="false" customFormat="false" customHeight="true" hidden="true" ht="45" outlineLevel="0" r="228">
      <c r="A228" s="191" t="s">
        <v>185</v>
      </c>
      <c r="B228" s="191"/>
      <c r="C228" s="191"/>
    </row>
    <row collapsed="false" customFormat="false" customHeight="false" hidden="true" ht="15" outlineLevel="0" r="229">
      <c r="A229" s="7" t="n">
        <v>13</v>
      </c>
      <c r="B229" s="9" t="n">
        <v>12.4</v>
      </c>
      <c r="C229" s="19" t="n">
        <v>14</v>
      </c>
    </row>
    <row collapsed="false" customFormat="false" customHeight="false" hidden="true" ht="15" outlineLevel="0" r="230">
      <c r="A230" s="7" t="n">
        <v>14</v>
      </c>
      <c r="B230" s="9" t="n">
        <v>800</v>
      </c>
      <c r="C230" s="8" t="n">
        <v>1200</v>
      </c>
    </row>
    <row collapsed="false" customFormat="false" customHeight="true" hidden="true" ht="45" outlineLevel="0" r="231">
      <c r="A231" s="191" t="s">
        <v>189</v>
      </c>
      <c r="B231" s="191"/>
      <c r="C231" s="191"/>
    </row>
    <row collapsed="false" customFormat="false" customHeight="false" hidden="true" ht="15" outlineLevel="0" r="232">
      <c r="A232" s="154" t="n">
        <v>15</v>
      </c>
      <c r="B232" s="192" t="s">
        <v>191</v>
      </c>
      <c r="C232" s="18" t="s">
        <v>191</v>
      </c>
    </row>
    <row collapsed="false" customFormat="false" customHeight="true" hidden="true" ht="30" outlineLevel="0" r="233">
      <c r="A233" s="191" t="s">
        <v>192</v>
      </c>
      <c r="B233" s="191"/>
      <c r="C233" s="191"/>
    </row>
    <row collapsed="false" customFormat="false" customHeight="true" hidden="true" ht="30" outlineLevel="0" r="234">
      <c r="A234" s="191" t="s">
        <v>193</v>
      </c>
      <c r="B234" s="191"/>
      <c r="C234" s="191"/>
    </row>
    <row collapsed="false" customFormat="false" customHeight="false" hidden="true" ht="15" outlineLevel="0" r="235">
      <c r="A235" s="20" t="n">
        <v>16</v>
      </c>
      <c r="B235" s="20" t="n">
        <v>3890</v>
      </c>
      <c r="C235" s="19" t="n">
        <v>4050</v>
      </c>
    </row>
    <row collapsed="false" customFormat="false" customHeight="false" hidden="true" ht="15" outlineLevel="0" r="236">
      <c r="A236" s="20" t="n">
        <v>17</v>
      </c>
      <c r="B236" s="20" t="n">
        <v>7.7</v>
      </c>
      <c r="C236" s="19" t="n">
        <v>7.7</v>
      </c>
    </row>
    <row collapsed="false" customFormat="false" customHeight="false" hidden="true" ht="15.75" outlineLevel="0" r="237">
      <c r="A237" s="25"/>
    </row>
    <row collapsed="false" customFormat="false" customHeight="false" hidden="true" ht="15.75" outlineLevel="0" r="238">
      <c r="A238" s="4" t="s">
        <v>44</v>
      </c>
    </row>
    <row collapsed="false" customFormat="false" customHeight="false" hidden="true" ht="15.75" outlineLevel="0" r="239">
      <c r="A239" s="194" t="s">
        <v>196</v>
      </c>
      <c r="B239" s="194"/>
      <c r="C239" s="194"/>
    </row>
    <row collapsed="false" customFormat="false" customHeight="false" hidden="true" ht="15.75" outlineLevel="0" r="240">
      <c r="A240" s="194" t="s">
        <v>197</v>
      </c>
      <c r="B240" s="194"/>
      <c r="C240" s="194"/>
    </row>
    <row collapsed="false" customFormat="false" customHeight="false" hidden="true" ht="15.75" outlineLevel="0" r="241">
      <c r="A241" s="26" t="s">
        <v>198</v>
      </c>
      <c r="B241" s="26"/>
      <c r="C241" s="26"/>
      <c r="D241" s="26"/>
    </row>
    <row collapsed="false" customFormat="false" customHeight="false" hidden="true" ht="15.75" outlineLevel="0" r="242">
      <c r="A242" s="26" t="s">
        <v>47</v>
      </c>
      <c r="B242" s="26"/>
      <c r="C242" s="26"/>
      <c r="D242" s="26"/>
    </row>
    <row collapsed="false" customFormat="false" customHeight="false" hidden="true" ht="15.75" outlineLevel="0" r="243">
      <c r="A243" s="26" t="s">
        <v>199</v>
      </c>
      <c r="B243" s="26"/>
      <c r="C243" s="26"/>
      <c r="D243" s="26"/>
    </row>
    <row collapsed="false" customFormat="false" customHeight="false" hidden="true" ht="15.75" outlineLevel="0" r="244">
      <c r="A244" s="26" t="s">
        <v>72</v>
      </c>
      <c r="B244" s="26"/>
      <c r="C244" s="26"/>
    </row>
    <row collapsed="false" customFormat="false" customHeight="false" hidden="true" ht="15.75" outlineLevel="0" r="245">
      <c r="A245" s="195"/>
    </row>
    <row collapsed="false" customFormat="false" customHeight="true" hidden="true" ht="164.25" outlineLevel="0" r="246">
      <c r="A246" s="6" t="s">
        <v>154</v>
      </c>
      <c r="B246" s="6" t="s">
        <v>201</v>
      </c>
      <c r="C246" s="6"/>
      <c r="D246" s="6"/>
      <c r="E246" s="6"/>
      <c r="F246" s="6"/>
      <c r="G246" s="6"/>
      <c r="H246" s="6"/>
      <c r="I246" s="6"/>
      <c r="J246" s="6"/>
      <c r="K246" s="6"/>
    </row>
    <row collapsed="false" customFormat="false" customHeight="true" hidden="true" ht="45.75" outlineLevel="0"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197" t="s">
        <v>205</v>
      </c>
    </row>
    <row collapsed="false" customFormat="false" customHeight="false" hidden="true" ht="15" outlineLevel="0" r="248">
      <c r="A248" s="182" t="n">
        <v>1</v>
      </c>
      <c r="B248" s="182" t="n">
        <v>4</v>
      </c>
      <c r="C248" s="12"/>
      <c r="D248" s="12"/>
      <c r="E248" s="12"/>
      <c r="F248" s="12"/>
      <c r="G248" s="12"/>
      <c r="H248" s="12"/>
      <c r="I248" s="12"/>
      <c r="J248" s="12"/>
      <c r="K248" s="197" t="n">
        <v>10</v>
      </c>
    </row>
    <row collapsed="false" customFormat="false" customHeight="true" hidden="true" ht="74.25" outlineLevel="0" r="249">
      <c r="A249" s="14" t="n">
        <v>1</v>
      </c>
      <c r="B249" s="18" t="s">
        <v>206</v>
      </c>
      <c r="C249" s="198"/>
      <c r="D249" s="199" t="e">
        <f aca="false">D250+++D251+D252+D253</f>
        <v>#VALUE!</v>
      </c>
      <c r="E249" s="162"/>
      <c r="F249" s="198"/>
      <c r="G249" s="198"/>
      <c r="H249" s="198"/>
      <c r="I249" s="201" t="e">
        <f aca="false">I250+I251+I252+I253</f>
        <v>#VALUE!</v>
      </c>
      <c r="J249" s="201"/>
      <c r="K249" s="200" t="n">
        <f aca="false">K250+K251+K252+K253</f>
        <v>0</v>
      </c>
    </row>
    <row collapsed="false" customFormat="false" customHeight="true" hidden="true" ht="16.5" outlineLevel="0" r="250">
      <c r="A250" s="14"/>
      <c r="B250" s="18"/>
      <c r="C250" s="155"/>
      <c r="D250" s="199" t="n">
        <f aca="false">"#ссыл!+#ссыл!++I250+K250"</f>
        <v>0</v>
      </c>
      <c r="E250" s="157"/>
      <c r="F250" s="18"/>
      <c r="G250" s="18"/>
      <c r="H250" s="18"/>
      <c r="I250" s="203" t="n">
        <f aca="false">I270</f>
        <v>1408</v>
      </c>
      <c r="J250" s="203"/>
      <c r="K250" s="202" t="n">
        <f aca="false">K270</f>
        <v>0</v>
      </c>
    </row>
    <row collapsed="false" customFormat="false" customHeight="true" hidden="true" ht="16.5" outlineLevel="0" r="251">
      <c r="A251" s="14"/>
      <c r="B251" s="18"/>
      <c r="C251" s="155"/>
      <c r="D251" s="204" t="str">
        <f aca="false">"#ссыл!+#ссыл!++I251+K251"</f>
        <v>#ссыл!+#ссыл!++I251+K251</v>
      </c>
      <c r="E251" s="157"/>
      <c r="F251" s="18"/>
      <c r="G251" s="18"/>
      <c r="H251" s="18"/>
      <c r="I251" s="203" t="n">
        <f aca="false">I271</f>
        <v>0</v>
      </c>
      <c r="J251" s="203"/>
      <c r="K251" s="202" t="n">
        <f aca="false">K271</f>
        <v>0</v>
      </c>
    </row>
    <row collapsed="false" customFormat="false" customHeight="true" hidden="true" ht="16.5" outlineLevel="0" r="252">
      <c r="A252" s="14"/>
      <c r="B252" s="18"/>
      <c r="C252" s="155"/>
      <c r="D252" s="199" t="n">
        <f aca="false">"#ссыл!+#ссыл!++I252+K252"</f>
        <v>0</v>
      </c>
      <c r="E252" s="157"/>
      <c r="F252" s="18"/>
      <c r="G252" s="18"/>
      <c r="H252" s="18"/>
      <c r="I252" s="203" t="n">
        <f aca="false">I272</f>
        <v>533.889</v>
      </c>
      <c r="J252" s="203"/>
      <c r="K252" s="202" t="n">
        <f aca="false">K272</f>
        <v>0</v>
      </c>
    </row>
    <row collapsed="false" customFormat="false" customHeight="true" hidden="true" ht="16.5" outlineLevel="0" r="253">
      <c r="A253" s="14"/>
      <c r="B253" s="18"/>
      <c r="C253" s="155"/>
      <c r="D253" s="204" t="str">
        <f aca="false">"#ссыл!+#ссыл!++I253+K253"</f>
        <v>#ссыл!+#ссыл!++I253+K253</v>
      </c>
      <c r="E253" s="162"/>
      <c r="F253" s="18"/>
      <c r="G253" s="18"/>
      <c r="H253" s="18"/>
      <c r="I253" s="206" t="str">
        <f aca="false">"#ссыл!"</f>
        <v>#ссыл!</v>
      </c>
      <c r="J253" s="206"/>
      <c r="K253" s="205" t="n">
        <f aca="false">K328</f>
        <v>0</v>
      </c>
    </row>
    <row collapsed="false" customFormat="false" customHeight="true" hidden="true" ht="16.5" outlineLevel="0" r="254">
      <c r="A254" s="14"/>
      <c r="B254" s="18"/>
      <c r="C254" s="198"/>
      <c r="D254" s="199" t="e">
        <f aca="false">D255+D256+D257+D258</f>
        <v>#VALUE!</v>
      </c>
      <c r="E254" s="157"/>
      <c r="F254" s="154"/>
      <c r="G254" s="154"/>
      <c r="H254" s="154"/>
      <c r="I254" s="207" t="e">
        <f aca="false">I255+I256+I257+I258</f>
        <v>#VALUE!</v>
      </c>
      <c r="J254" s="207"/>
      <c r="K254" s="200" t="n">
        <f aca="false">K255+K256+K257+K258</f>
        <v>0</v>
      </c>
    </row>
    <row collapsed="false" customFormat="false" customHeight="true" hidden="true" ht="16.5" outlineLevel="0" r="255">
      <c r="A255" s="14"/>
      <c r="B255" s="18"/>
      <c r="C255" s="155"/>
      <c r="D255" s="204" t="str">
        <f aca="false">"#ссыл!+#ссыл!+I255+K255"</f>
        <v>#ссыл!+#ссыл!+I255+K255</v>
      </c>
      <c r="E255" s="162"/>
      <c r="F255" s="18"/>
      <c r="G255" s="18"/>
      <c r="H255" s="18"/>
      <c r="I255" s="206" t="n">
        <f aca="false">I274</f>
        <v>18791</v>
      </c>
      <c r="J255" s="206"/>
      <c r="K255" s="202" t="n">
        <f aca="false">K274</f>
        <v>0</v>
      </c>
    </row>
    <row collapsed="false" customFormat="false" customHeight="true" hidden="true" ht="16.5" outlineLevel="0" r="256">
      <c r="A256" s="14"/>
      <c r="B256" s="18"/>
      <c r="C256" s="155"/>
      <c r="D256" s="199" t="n">
        <f aca="false">"#ссыл!+#ссыл!+I256+K256"</f>
        <v>0</v>
      </c>
      <c r="E256" s="157"/>
      <c r="F256" s="18"/>
      <c r="G256" s="18"/>
      <c r="H256" s="18"/>
      <c r="I256" s="206" t="n">
        <f aca="false">I275</f>
        <v>16821.14</v>
      </c>
      <c r="J256" s="206"/>
      <c r="K256" s="202" t="n">
        <f aca="false">K275</f>
        <v>0</v>
      </c>
    </row>
    <row collapsed="false" customFormat="false" customHeight="true" hidden="true" ht="16.5" outlineLevel="0" r="257">
      <c r="A257" s="14"/>
      <c r="B257" s="18"/>
      <c r="C257" s="155"/>
      <c r="D257" s="204" t="str">
        <f aca="false">"#ссыл!+#ссыл!+I257+K257"</f>
        <v>#ссыл!+#ссыл!+I257+K257</v>
      </c>
      <c r="E257" s="157"/>
      <c r="F257" s="18"/>
      <c r="G257" s="18"/>
      <c r="H257" s="18"/>
      <c r="I257" s="206" t="n">
        <f aca="false">I276</f>
        <v>16654.4</v>
      </c>
      <c r="J257" s="206"/>
      <c r="K257" s="202" t="n">
        <f aca="false">K276</f>
        <v>0</v>
      </c>
    </row>
    <row collapsed="false" customFormat="false" customHeight="true" hidden="true" ht="16.5" outlineLevel="0" r="258">
      <c r="A258" s="14"/>
      <c r="B258" s="18"/>
      <c r="C258" s="155"/>
      <c r="D258" s="204" t="str">
        <f aca="false">"#ссыл!+#ссыл!+I258+K258"</f>
        <v>#ссыл!+#ссыл!+I258+K258</v>
      </c>
      <c r="E258" s="162"/>
      <c r="F258" s="18"/>
      <c r="G258" s="18"/>
      <c r="H258" s="18"/>
      <c r="I258" s="206" t="str">
        <f aca="false">"#ссыл!"</f>
        <v>#ссыл!</v>
      </c>
      <c r="J258" s="206"/>
      <c r="K258" s="205" t="n">
        <f aca="false">K330</f>
        <v>0</v>
      </c>
    </row>
    <row collapsed="false" customFormat="false" customHeight="true" hidden="true" ht="15.75" outlineLevel="0" r="259">
      <c r="A259" s="14"/>
      <c r="B259" s="18"/>
      <c r="C259" s="154"/>
      <c r="D259" s="204" t="e">
        <f aca="false">D260+D261+D262+D263</f>
        <v>#VALUE!</v>
      </c>
      <c r="E259" s="209" t="e">
        <f aca="false">E260+E261+E262+E263</f>
        <v>#VALUE!</v>
      </c>
      <c r="F259" s="154"/>
      <c r="G259" s="154"/>
      <c r="H259" s="154"/>
      <c r="I259" s="207" t="e">
        <f aca="false">I260+I261+I262+I263</f>
        <v>#VALUE!</v>
      </c>
      <c r="J259" s="207"/>
      <c r="K259" s="200" t="n">
        <f aca="false">K260+K261+K262+K263</f>
        <v>0</v>
      </c>
    </row>
    <row collapsed="false" customFormat="false" customHeight="true" hidden="true" ht="15.75" outlineLevel="0" r="260">
      <c r="A260" s="14"/>
      <c r="B260" s="18"/>
      <c r="C260" s="155"/>
      <c r="D260" s="204" t="str">
        <f aca="false">"#ссыл!+E260+I260+++K260"</f>
        <v>#ссыл!+E260+I260+++K260</v>
      </c>
      <c r="E260" s="211" t="str">
        <f aca="false">E278</f>
        <v>#ссыл!+E300+E321</v>
      </c>
      <c r="F260" s="18"/>
      <c r="G260" s="18"/>
      <c r="H260" s="18"/>
      <c r="I260" s="206" t="n">
        <f aca="false">I278</f>
        <v>18488</v>
      </c>
      <c r="J260" s="206"/>
      <c r="K260" s="202" t="n">
        <f aca="false">K278</f>
        <v>0</v>
      </c>
    </row>
    <row collapsed="false" customFormat="false" customHeight="true" hidden="true" ht="15.75" outlineLevel="0" r="261">
      <c r="A261" s="14"/>
      <c r="B261" s="18"/>
      <c r="C261" s="155"/>
      <c r="D261" s="204" t="str">
        <f aca="false">"#ссыл!+E261+I261+++K261"</f>
        <v>#ссыл!+E261+I261+++K261</v>
      </c>
      <c r="E261" s="211" t="str">
        <f aca="false">E279</f>
        <v>#ссыл!+E301+E322</v>
      </c>
      <c r="F261" s="18"/>
      <c r="G261" s="18"/>
      <c r="H261" s="18"/>
      <c r="I261" s="206" t="n">
        <f aca="false">I279</f>
        <v>17648</v>
      </c>
      <c r="J261" s="206"/>
      <c r="K261" s="202" t="n">
        <f aca="false">K279</f>
        <v>0</v>
      </c>
    </row>
    <row collapsed="false" customFormat="false" customHeight="true" hidden="true" ht="15.75" outlineLevel="0" r="262">
      <c r="A262" s="14"/>
      <c r="B262" s="18"/>
      <c r="C262" s="155"/>
      <c r="D262" s="204" t="str">
        <f aca="false">"#ссыл!+E262+I262+++K262"</f>
        <v>#ссыл!+E262+I262+++K262</v>
      </c>
      <c r="E262" s="211" t="str">
        <f aca="false">E280</f>
        <v>#ссыл!+E302+E323</v>
      </c>
      <c r="F262" s="18"/>
      <c r="G262" s="18"/>
      <c r="H262" s="18"/>
      <c r="I262" s="206" t="n">
        <f aca="false">I280</f>
        <v>18505</v>
      </c>
      <c r="J262" s="206"/>
      <c r="K262" s="202" t="n">
        <f aca="false">K280</f>
        <v>0</v>
      </c>
    </row>
    <row collapsed="false" customFormat="false" customHeight="true" hidden="true" ht="30" outlineLevel="0" r="263">
      <c r="A263" s="14"/>
      <c r="B263" s="18"/>
      <c r="C263" s="155"/>
      <c r="D263" s="204" t="str">
        <f aca="false">"#ссыл!+E263+I263+++K263"</f>
        <v>#ссыл!+E263+I263+++K263</v>
      </c>
      <c r="E263" s="213" t="str">
        <f aca="false">"#ссыл!"</f>
        <v>#ссыл!</v>
      </c>
      <c r="F263" s="18"/>
      <c r="G263" s="18"/>
      <c r="H263" s="18"/>
      <c r="I263" s="206" t="str">
        <f aca="false">"#ссыл!"</f>
        <v>#ссыл!</v>
      </c>
      <c r="J263" s="206"/>
      <c r="K263" s="205" t="n">
        <f aca="false">K332</f>
        <v>0</v>
      </c>
    </row>
    <row collapsed="false" customFormat="false" customHeight="true" hidden="true" ht="16.5" outlineLevel="0" r="264">
      <c r="A264" s="14"/>
      <c r="B264" s="206"/>
      <c r="C264" s="217"/>
      <c r="D264" s="218" t="e">
        <f aca="false">D265+D266+D267+D268</f>
        <v>#VALUE!</v>
      </c>
      <c r="E264" s="220"/>
      <c r="F264" s="221"/>
      <c r="G264" s="221"/>
      <c r="H264" s="221"/>
      <c r="I264" s="222" t="e">
        <f aca="false">I265+I266+I267+I268</f>
        <v>#VALUE!</v>
      </c>
      <c r="J264" s="222"/>
      <c r="K264" s="219" t="n">
        <f aca="false">K265+K266+K267+K268</f>
        <v>0</v>
      </c>
    </row>
    <row collapsed="false" customFormat="false" customHeight="true" hidden="true" ht="16.5" outlineLevel="0" r="265">
      <c r="A265" s="14"/>
      <c r="B265" s="206"/>
      <c r="C265" s="216"/>
      <c r="D265" s="218" t="n">
        <f aca="false">"#ссыл!++++#ссыл!+I265+K265"</f>
        <v>0</v>
      </c>
      <c r="E265" s="220"/>
      <c r="F265" s="206"/>
      <c r="G265" s="206"/>
      <c r="H265" s="206"/>
      <c r="I265" s="225" t="n">
        <f aca="false">I250+I255+I260</f>
        <v>38687</v>
      </c>
      <c r="J265" s="225"/>
      <c r="K265" s="224" t="n">
        <f aca="false">K250+K255+K260</f>
        <v>0</v>
      </c>
    </row>
    <row collapsed="false" customFormat="false" customHeight="true" hidden="true" ht="16.5" outlineLevel="0" r="266">
      <c r="A266" s="14"/>
      <c r="B266" s="206"/>
      <c r="C266" s="216"/>
      <c r="D266" s="218" t="n">
        <f aca="false">"#ссыл!++++#ссыл!+I266+K266"</f>
        <v>0</v>
      </c>
      <c r="E266" s="220"/>
      <c r="F266" s="206"/>
      <c r="G266" s="206"/>
      <c r="H266" s="206"/>
      <c r="I266" s="225" t="n">
        <f aca="false">I251+I256+I261</f>
        <v>34469.14</v>
      </c>
      <c r="J266" s="225"/>
      <c r="K266" s="224" t="n">
        <f aca="false">K251+K256+K261</f>
        <v>0</v>
      </c>
    </row>
    <row collapsed="false" customFormat="false" customHeight="true" hidden="true" ht="16.5" outlineLevel="0" r="267">
      <c r="A267" s="14"/>
      <c r="B267" s="206"/>
      <c r="C267" s="216"/>
      <c r="D267" s="218" t="n">
        <f aca="false">"#ссыл!++++#ссыл!+I267+K267"</f>
        <v>0</v>
      </c>
      <c r="E267" s="220"/>
      <c r="F267" s="206"/>
      <c r="G267" s="206"/>
      <c r="H267" s="206"/>
      <c r="I267" s="225" t="n">
        <f aca="false">I252+I257+I262</f>
        <v>35693.289</v>
      </c>
      <c r="J267" s="225"/>
      <c r="K267" s="224" t="n">
        <f aca="false">K252+K257+K262</f>
        <v>0</v>
      </c>
    </row>
    <row collapsed="false" customFormat="false" customHeight="true" hidden="true" ht="16.5" outlineLevel="0" r="268">
      <c r="A268" s="14"/>
      <c r="B268" s="206"/>
      <c r="C268" s="216"/>
      <c r="D268" s="218" t="n">
        <f aca="false">"#ссыл!++++#ссыл!+I268+K268"</f>
        <v>0</v>
      </c>
      <c r="E268" s="220"/>
      <c r="F268" s="206"/>
      <c r="G268" s="206"/>
      <c r="H268" s="206"/>
      <c r="I268" s="225" t="e">
        <f aca="false">I253+I258+I263</f>
        <v>#VALUE!</v>
      </c>
      <c r="J268" s="225"/>
      <c r="K268" s="224" t="n">
        <f aca="false">K253+K258+K263</f>
        <v>0</v>
      </c>
    </row>
    <row collapsed="false" customFormat="false" customHeight="true" hidden="true" ht="16.5" outlineLevel="0" r="269">
      <c r="A269" s="226" t="s">
        <v>15</v>
      </c>
      <c r="B269" s="193" t="s">
        <v>207</v>
      </c>
      <c r="C269" s="228"/>
      <c r="D269" s="229" t="e">
        <f aca="false">D270+D271+D272</f>
        <v>#VALUE!</v>
      </c>
      <c r="E269" s="231"/>
      <c r="F269" s="232"/>
      <c r="G269" s="232"/>
      <c r="H269" s="232"/>
      <c r="I269" s="233" t="n">
        <f aca="false">I270+I271+I272</f>
        <v>1941.889</v>
      </c>
      <c r="J269" s="233"/>
      <c r="K269" s="230"/>
    </row>
    <row collapsed="false" customFormat="false" customHeight="true" hidden="true" ht="16.5" outlineLevel="0" r="270">
      <c r="A270" s="226"/>
      <c r="B270" s="193"/>
      <c r="C270" s="235"/>
      <c r="D270" s="236" t="n">
        <f aca="false">"#ссыл!+#ссыл!++I270+K270"</f>
        <v>0</v>
      </c>
      <c r="E270" s="238"/>
      <c r="F270" s="239"/>
      <c r="G270" s="239"/>
      <c r="H270" s="239"/>
      <c r="I270" s="240" t="n">
        <f aca="false">G306</f>
        <v>1408</v>
      </c>
      <c r="J270" s="240"/>
      <c r="K270" s="237"/>
    </row>
    <row collapsed="false" customFormat="false" customHeight="true" hidden="true" ht="16.5" outlineLevel="0" r="271">
      <c r="A271" s="226"/>
      <c r="B271" s="193"/>
      <c r="C271" s="235"/>
      <c r="D271" s="236" t="n">
        <f aca="false">"#ссыл!+#ссыл!++I271+K271"</f>
        <v>0</v>
      </c>
      <c r="E271" s="241"/>
      <c r="F271" s="239"/>
      <c r="G271" s="239"/>
      <c r="H271" s="239"/>
      <c r="I271" s="242"/>
      <c r="J271" s="242"/>
      <c r="K271" s="237"/>
    </row>
    <row collapsed="false" customFormat="false" customHeight="true" hidden="true" ht="16.5" outlineLevel="0" r="272">
      <c r="A272" s="226"/>
      <c r="B272" s="193"/>
      <c r="C272" s="235"/>
      <c r="D272" s="236" t="n">
        <f aca="false">"#ссыл!+#ссыл!++I272+K272"</f>
        <v>0</v>
      </c>
      <c r="E272" s="238"/>
      <c r="F272" s="243"/>
      <c r="G272" s="243"/>
      <c r="H272" s="243"/>
      <c r="I272" s="240" t="n">
        <f aca="false">G294+G307</f>
        <v>533.889</v>
      </c>
      <c r="J272" s="240"/>
      <c r="K272" s="8"/>
    </row>
    <row collapsed="false" customFormat="false" customHeight="true" hidden="true" ht="27.75" outlineLevel="0" r="273">
      <c r="A273" s="226"/>
      <c r="B273" s="193"/>
      <c r="C273" s="228"/>
      <c r="D273" s="229" t="e">
        <f aca="false">D274+D275+D276</f>
        <v>#VALUE!</v>
      </c>
      <c r="E273" s="231"/>
      <c r="F273" s="232"/>
      <c r="G273" s="232"/>
      <c r="H273" s="232"/>
      <c r="I273" s="233" t="n">
        <f aca="false">I274+I275+I276</f>
        <v>52266.54</v>
      </c>
      <c r="J273" s="233"/>
      <c r="K273" s="230" t="n">
        <f aca="false">K274+K275+K276</f>
        <v>0</v>
      </c>
    </row>
    <row collapsed="false" customFormat="false" customHeight="true" hidden="true" ht="16.5" outlineLevel="0" r="274">
      <c r="A274" s="226"/>
      <c r="B274" s="193"/>
      <c r="C274" s="235"/>
      <c r="D274" s="245" t="str">
        <f aca="false">"#ссыл!+#ссыл!+I274+K274"</f>
        <v>#ссыл!+#ссыл!+I274+K274</v>
      </c>
      <c r="E274" s="241"/>
      <c r="F274" s="239"/>
      <c r="G274" s="239"/>
      <c r="H274" s="239"/>
      <c r="I274" s="239" t="n">
        <f aca="false">G285+G296+J317</f>
        <v>18791</v>
      </c>
      <c r="J274" s="239"/>
      <c r="K274" s="246" t="n">
        <f aca="false">K285+K296+K317</f>
        <v>0</v>
      </c>
    </row>
    <row collapsed="false" customFormat="false" customHeight="true" hidden="true" ht="16.5" outlineLevel="0" r="275">
      <c r="A275" s="226"/>
      <c r="B275" s="193"/>
      <c r="C275" s="235"/>
      <c r="D275" s="245" t="str">
        <f aca="false">"#ссыл!+#ссыл!+I275+K275"</f>
        <v>#ссыл!+#ссыл!+I275+K275</v>
      </c>
      <c r="E275" s="238"/>
      <c r="F275" s="239"/>
      <c r="G275" s="239"/>
      <c r="H275" s="239"/>
      <c r="I275" s="247" t="n">
        <f aca="false">G286+G297+F309+J318</f>
        <v>16821.14</v>
      </c>
      <c r="J275" s="247"/>
      <c r="K275" s="246" t="n">
        <f aca="false">K286+K297+K318+K309</f>
        <v>0</v>
      </c>
    </row>
    <row collapsed="false" customFormat="false" customHeight="true" hidden="true" ht="16.5" outlineLevel="0" r="276">
      <c r="A276" s="226"/>
      <c r="B276" s="193"/>
      <c r="C276" s="235"/>
      <c r="D276" s="245" t="str">
        <f aca="false">"#ссыл!+#ссыл!+I276+K276"</f>
        <v>#ссыл!+#ссыл!+I276+K276</v>
      </c>
      <c r="E276" s="238"/>
      <c r="F276" s="239"/>
      <c r="G276" s="239"/>
      <c r="H276" s="239"/>
      <c r="I276" s="248" t="n">
        <f aca="false">G287+G298+F310+J319</f>
        <v>16654.4</v>
      </c>
      <c r="J276" s="248"/>
      <c r="K276" s="246" t="n">
        <f aca="false">K287+K298+K319+K310</f>
        <v>0</v>
      </c>
    </row>
    <row collapsed="false" customFormat="false" customHeight="true" hidden="true" ht="15.75" outlineLevel="0" r="277">
      <c r="A277" s="226"/>
      <c r="B277" s="193"/>
      <c r="C277" s="228"/>
      <c r="D277" s="249" t="e">
        <f aca="false">D278+D279+D280</f>
        <v>#VALUE!</v>
      </c>
      <c r="E277" s="252" t="e">
        <f aca="false">E278+E279+E280</f>
        <v>#VALUE!</v>
      </c>
      <c r="F277" s="232"/>
      <c r="G277" s="232"/>
      <c r="H277" s="232"/>
      <c r="I277" s="253" t="n">
        <f aca="false">I278+I279+I280</f>
        <v>54641</v>
      </c>
      <c r="J277" s="253"/>
      <c r="K277" s="230" t="n">
        <f aca="false">K278+K279+K280</f>
        <v>0</v>
      </c>
    </row>
    <row collapsed="false" customFormat="false" customHeight="true" hidden="true" ht="15.75" outlineLevel="0" r="278">
      <c r="A278" s="226"/>
      <c r="B278" s="193"/>
      <c r="C278" s="235"/>
      <c r="D278" s="245" t="str">
        <f aca="false">"#ссыл!+E278+I278+K278"</f>
        <v>#ссыл!+E278+I278+K278</v>
      </c>
      <c r="E278" s="254" t="str">
        <f aca="false">"#ссыл!+E300+E321"</f>
        <v>#ссыл!+E300+E321</v>
      </c>
      <c r="F278" s="239"/>
      <c r="G278" s="239"/>
      <c r="H278" s="239"/>
      <c r="I278" s="239" t="n">
        <f aca="false">G289+G300+J321</f>
        <v>18488</v>
      </c>
      <c r="J278" s="239"/>
      <c r="K278" s="246" t="n">
        <f aca="false">K289+K300+K321</f>
        <v>0</v>
      </c>
    </row>
    <row collapsed="false" customFormat="false" customHeight="true" hidden="true" ht="15.75" outlineLevel="0" r="279">
      <c r="A279" s="226"/>
      <c r="B279" s="193"/>
      <c r="C279" s="235"/>
      <c r="D279" s="245" t="str">
        <f aca="false">"#ссыл!+E279+I279+K279"</f>
        <v>#ссыл!+E279+I279+K279</v>
      </c>
      <c r="E279" s="254" t="str">
        <f aca="false">"#ссыл!+E301+E322"</f>
        <v>#ссыл!+E301+E322</v>
      </c>
      <c r="F279" s="239"/>
      <c r="G279" s="239"/>
      <c r="H279" s="239"/>
      <c r="I279" s="239" t="n">
        <f aca="false">G290+G301+J322</f>
        <v>17648</v>
      </c>
      <c r="J279" s="239"/>
      <c r="K279" s="246" t="n">
        <f aca="false">K290+K301+K322</f>
        <v>0</v>
      </c>
    </row>
    <row collapsed="false" customFormat="false" customHeight="true" hidden="true" ht="15.75" outlineLevel="0" r="280">
      <c r="A280" s="226"/>
      <c r="B280" s="193"/>
      <c r="C280" s="235"/>
      <c r="D280" s="245" t="str">
        <f aca="false">"#ссыл!+E280+I280+K280"</f>
        <v>#ссыл!+E280+I280+K280</v>
      </c>
      <c r="E280" s="254" t="str">
        <f aca="false">"#ссыл!+E302+E323"</f>
        <v>#ссыл!+E302+E323</v>
      </c>
      <c r="F280" s="243"/>
      <c r="G280" s="243"/>
      <c r="H280" s="243"/>
      <c r="I280" s="239" t="n">
        <f aca="false">G291+G302+J323</f>
        <v>18505</v>
      </c>
      <c r="J280" s="239"/>
      <c r="K280" s="246" t="n">
        <f aca="false">K291+K302+K323</f>
        <v>0</v>
      </c>
    </row>
    <row collapsed="false" customFormat="false" customHeight="true" hidden="true" ht="15.2" outlineLevel="0" r="281">
      <c r="A281" s="9"/>
      <c r="B281" s="256"/>
      <c r="C281" s="258"/>
      <c r="D281" s="259" t="e">
        <f aca="false">D277+D273+D269</f>
        <v>#VALUE!</v>
      </c>
      <c r="E281" s="261"/>
      <c r="F281" s="262"/>
      <c r="G281" s="262"/>
      <c r="H281" s="262"/>
      <c r="I281" s="263" t="n">
        <f aca="false">I277+I273+I269</f>
        <v>108849.429</v>
      </c>
      <c r="J281" s="263"/>
      <c r="K281" s="264" t="n">
        <f aca="false">K277+K273+K269</f>
        <v>0</v>
      </c>
    </row>
    <row collapsed="false" customFormat="false" customHeight="true" hidden="true" ht="15" outlineLevel="0" r="282">
      <c r="A282" s="226" t="s">
        <v>208</v>
      </c>
      <c r="B282" s="18" t="s">
        <v>207</v>
      </c>
      <c r="C282" s="266"/>
      <c r="D282" s="266"/>
      <c r="E282" s="18"/>
      <c r="F282" s="267"/>
      <c r="G282" s="267"/>
      <c r="H282" s="267"/>
      <c r="I282" s="267"/>
      <c r="J282" s="267"/>
      <c r="K282" s="18"/>
    </row>
    <row collapsed="false" customFormat="false" customHeight="false" hidden="true" ht="15" outlineLevel="0" r="283">
      <c r="A283" s="226"/>
      <c r="B283" s="18"/>
      <c r="C283" s="266"/>
      <c r="D283" s="266"/>
      <c r="E283" s="18"/>
      <c r="F283" s="267"/>
      <c r="G283" s="267"/>
      <c r="H283" s="267"/>
      <c r="I283" s="267"/>
      <c r="J283" s="267"/>
      <c r="K283" s="18"/>
    </row>
    <row collapsed="false" customFormat="false" customHeight="false" hidden="true" ht="15" outlineLevel="0" r="284">
      <c r="A284" s="226"/>
      <c r="B284" s="18"/>
      <c r="C284" s="268"/>
      <c r="D284" s="245" t="e">
        <f aca="false">D285+D286+D287</f>
        <v>#VALUE!</v>
      </c>
      <c r="E284" s="269"/>
      <c r="F284" s="268"/>
      <c r="G284" s="270" t="n">
        <f aca="false">G285+G286+G287</f>
        <v>13331</v>
      </c>
      <c r="H284" s="270"/>
      <c r="I284" s="270"/>
      <c r="J284" s="270"/>
      <c r="K284" s="271" t="n">
        <f aca="false">K285+K286+K287</f>
        <v>0</v>
      </c>
    </row>
    <row collapsed="false" customFormat="false" customHeight="true" hidden="true" ht="15.75" outlineLevel="0" r="285">
      <c r="A285" s="226"/>
      <c r="B285" s="18"/>
      <c r="C285" s="271"/>
      <c r="D285" s="244" t="str">
        <f aca="false">"#ссыл!+#ссыл!+G285+K285"</f>
        <v>#ссыл!+#ссыл!+G285+K285</v>
      </c>
      <c r="E285" s="18"/>
      <c r="F285" s="19"/>
      <c r="G285" s="18" t="n">
        <v>5005</v>
      </c>
      <c r="H285" s="18"/>
      <c r="I285" s="18"/>
      <c r="J285" s="18"/>
      <c r="K285" s="19"/>
    </row>
    <row collapsed="false" customFormat="false" customHeight="true" hidden="true" ht="15.75" outlineLevel="0" r="286">
      <c r="A286" s="226"/>
      <c r="B286" s="18"/>
      <c r="C286" s="239"/>
      <c r="D286" s="244" t="str">
        <f aca="false">"#ссыл!+#ссыл!+G286+K286"</f>
        <v>#ссыл!+#ссыл!+G286+K286</v>
      </c>
      <c r="E286" s="18"/>
      <c r="F286" s="18"/>
      <c r="G286" s="18" t="n">
        <v>4747</v>
      </c>
      <c r="H286" s="18"/>
      <c r="I286" s="18"/>
      <c r="J286" s="18"/>
      <c r="K286" s="19"/>
    </row>
    <row collapsed="false" customFormat="false" customHeight="true" hidden="true" ht="15.75" outlineLevel="0" r="287">
      <c r="A287" s="226"/>
      <c r="B287" s="18"/>
      <c r="C287" s="239"/>
      <c r="D287" s="244" t="str">
        <f aca="false">"#ссыл!+#ссыл!+G287+K287"</f>
        <v>#ссыл!+#ссыл!+G287+K287</v>
      </c>
      <c r="E287" s="18"/>
      <c r="F287" s="18"/>
      <c r="G287" s="18" t="n">
        <v>3579</v>
      </c>
      <c r="H287" s="18"/>
      <c r="I287" s="18"/>
      <c r="J287" s="18"/>
      <c r="K287" s="19"/>
    </row>
    <row collapsed="false" customFormat="false" customHeight="false" hidden="true" ht="15" outlineLevel="0" r="288">
      <c r="A288" s="226"/>
      <c r="B288" s="18"/>
      <c r="C288" s="272"/>
      <c r="D288" s="245" t="e">
        <f aca="false">D289+D290+D291</f>
        <v>#VALUE!</v>
      </c>
      <c r="E288" s="239"/>
      <c r="F288" s="239"/>
      <c r="G288" s="239"/>
      <c r="H288" s="239"/>
      <c r="I288" s="239"/>
      <c r="J288" s="239"/>
      <c r="K288" s="271" t="n">
        <f aca="false">K289+K290+K291</f>
        <v>0</v>
      </c>
    </row>
    <row collapsed="false" customFormat="false" customHeight="true" hidden="true" ht="15.75" outlineLevel="0" r="289">
      <c r="A289" s="226"/>
      <c r="B289" s="18"/>
      <c r="C289" s="239"/>
      <c r="D289" s="244" t="str">
        <f aca="false">"#ссыл!+#ссыл!+G289+K289"</f>
        <v>#ссыл!+#ссыл!+G289+K289</v>
      </c>
      <c r="E289" s="18"/>
      <c r="F289" s="18"/>
      <c r="G289" s="18" t="n">
        <v>5305</v>
      </c>
      <c r="H289" s="18"/>
      <c r="I289" s="18"/>
      <c r="J289" s="18"/>
      <c r="K289" s="19"/>
    </row>
    <row collapsed="false" customFormat="false" customHeight="true" hidden="true" ht="15.75" outlineLevel="0" r="290">
      <c r="A290" s="226"/>
      <c r="B290" s="18"/>
      <c r="C290" s="239"/>
      <c r="D290" s="244" t="str">
        <f aca="false">"#ссыл!+#ссыл!+G290+K290"</f>
        <v>#ссыл!+#ссыл!+G290+K290</v>
      </c>
      <c r="E290" s="18"/>
      <c r="F290" s="18"/>
      <c r="G290" s="18" t="n">
        <v>5032</v>
      </c>
      <c r="H290" s="18"/>
      <c r="I290" s="18"/>
      <c r="J290" s="18"/>
      <c r="K290" s="19"/>
    </row>
    <row collapsed="false" customFormat="false" customHeight="true" hidden="true" ht="15.75" outlineLevel="0" r="291">
      <c r="A291" s="226"/>
      <c r="B291" s="18"/>
      <c r="C291" s="239"/>
      <c r="D291" s="244" t="str">
        <f aca="false">"#ссыл!+#ссыл!+G291+K291"</f>
        <v>#ссыл!+#ссыл!+G291+K291</v>
      </c>
      <c r="E291" s="18"/>
      <c r="F291" s="18"/>
      <c r="G291" s="18" t="n">
        <v>3797.7</v>
      </c>
      <c r="H291" s="18"/>
      <c r="I291" s="18"/>
      <c r="J291" s="18"/>
      <c r="K291" s="19"/>
    </row>
    <row collapsed="false" customFormat="false" customHeight="false" hidden="true" ht="15" outlineLevel="0" r="292">
      <c r="A292" s="9"/>
      <c r="B292" s="256"/>
      <c r="C292" s="273"/>
      <c r="D292" s="273"/>
      <c r="E292" s="275"/>
      <c r="F292" s="275"/>
      <c r="G292" s="275"/>
      <c r="H292" s="275"/>
      <c r="I292" s="275"/>
      <c r="J292" s="275"/>
      <c r="K292" s="276"/>
    </row>
    <row collapsed="false" customFormat="false" customHeight="true" hidden="true" ht="15.75" outlineLevel="0" r="293">
      <c r="A293" s="277" t="s">
        <v>211</v>
      </c>
      <c r="B293" s="18" t="s">
        <v>213</v>
      </c>
      <c r="C293" s="279"/>
      <c r="D293" s="280" t="str">
        <f aca="false">D294</f>
        <v>#ссыл!+#ссыл!+G294+K294</v>
      </c>
      <c r="E293" s="239"/>
      <c r="F293" s="269"/>
      <c r="G293" s="269"/>
      <c r="H293" s="269"/>
      <c r="I293" s="269"/>
      <c r="J293" s="269"/>
      <c r="K293" s="278" t="n">
        <f aca="false">K288+K284+K282</f>
        <v>0</v>
      </c>
    </row>
    <row collapsed="false" customFormat="false" customHeight="true" hidden="true" ht="45.75" outlineLevel="0" r="294">
      <c r="A294" s="277"/>
      <c r="B294" s="18"/>
      <c r="C294" s="278"/>
      <c r="D294" s="245" t="str">
        <f aca="false">"#ссыл!+#ссыл!+G294+K294"</f>
        <v>#ссыл!+#ссыл!+G294+K294</v>
      </c>
      <c r="E294" s="28"/>
      <c r="F294" s="18"/>
      <c r="G294" s="18" t="n">
        <v>222.5</v>
      </c>
      <c r="H294" s="18"/>
      <c r="I294" s="18"/>
      <c r="J294" s="18"/>
      <c r="K294" s="8"/>
    </row>
    <row collapsed="false" customFormat="false" customHeight="true" hidden="true" ht="147.75" outlineLevel="0" r="295">
      <c r="A295" s="277"/>
      <c r="B295" s="18" t="s">
        <v>215</v>
      </c>
      <c r="C295" s="281"/>
      <c r="D295" s="245" t="str">
        <f aca="false">"#ссыл!+#ссыл!+G295+K295"</f>
        <v>#ссыл!+#ссыл!+G295+K295</v>
      </c>
      <c r="E295" s="243"/>
      <c r="F295" s="282"/>
      <c r="G295" s="270" t="n">
        <f aca="false">G296+G297+G298</f>
        <v>3793</v>
      </c>
      <c r="H295" s="270"/>
      <c r="I295" s="270"/>
      <c r="J295" s="270"/>
      <c r="K295" s="271" t="n">
        <f aca="false">K296+K297+K298</f>
        <v>0</v>
      </c>
    </row>
    <row collapsed="false" customFormat="false" customHeight="true" hidden="true" ht="15.75" outlineLevel="0" r="296">
      <c r="A296" s="277"/>
      <c r="B296" s="18"/>
      <c r="C296" s="235"/>
      <c r="D296" s="245" t="str">
        <f aca="false">"#ссыл!+E296+G296+K296"</f>
        <v>#ссыл!+E296+G296+K296</v>
      </c>
      <c r="E296" s="283"/>
      <c r="F296" s="18"/>
      <c r="G296" s="18" t="n">
        <v>2293</v>
      </c>
      <c r="H296" s="18"/>
      <c r="I296" s="18"/>
      <c r="J296" s="18"/>
      <c r="K296" s="19"/>
    </row>
    <row collapsed="false" customFormat="false" customHeight="true" hidden="true" ht="15.75" outlineLevel="0" r="297">
      <c r="A297" s="277"/>
      <c r="B297" s="18"/>
      <c r="C297" s="235"/>
      <c r="D297" s="245" t="str">
        <f aca="false">"#ссыл!+E297+G297+K297"</f>
        <v>#ссыл!+E297+G297+K297</v>
      </c>
      <c r="E297" s="283"/>
      <c r="F297" s="18"/>
      <c r="G297" s="18" t="n">
        <v>1000</v>
      </c>
      <c r="H297" s="18"/>
      <c r="I297" s="18"/>
      <c r="J297" s="18"/>
      <c r="K297" s="19"/>
    </row>
    <row collapsed="false" customFormat="false" customHeight="true" hidden="true" ht="15.75" outlineLevel="0" r="298">
      <c r="A298" s="277"/>
      <c r="B298" s="18"/>
      <c r="C298" s="285"/>
      <c r="D298" s="245" t="str">
        <f aca="false">"#ссыл!+E298+G298+K298"</f>
        <v>#ссыл!+E298+G298+K298</v>
      </c>
      <c r="E298" s="286"/>
      <c r="F298" s="266"/>
      <c r="G298" s="266" t="n">
        <v>500</v>
      </c>
      <c r="H298" s="266"/>
      <c r="I298" s="266"/>
      <c r="J298" s="266"/>
      <c r="K298" s="267"/>
    </row>
    <row collapsed="false" customFormat="false" customHeight="true" hidden="true" ht="192.75" outlineLevel="0" r="299">
      <c r="A299" s="277"/>
      <c r="B299" s="18" t="s">
        <v>216</v>
      </c>
      <c r="C299" s="268"/>
      <c r="D299" s="245" t="str">
        <f aca="false">"#ссыл!+E299+G299+K299"</f>
        <v>#ссыл!+E299+G299+K299</v>
      </c>
      <c r="E299" s="278" t="n">
        <f aca="false">E300+E301+E302</f>
        <v>0</v>
      </c>
      <c r="F299" s="282"/>
      <c r="G299" s="268" t="n">
        <f aca="false">G300+G301+G302</f>
        <v>3761.5</v>
      </c>
      <c r="H299" s="268"/>
      <c r="I299" s="268"/>
      <c r="J299" s="268"/>
      <c r="K299" s="278" t="n">
        <f aca="false">K300+K301+K302</f>
        <v>0</v>
      </c>
    </row>
    <row collapsed="false" customFormat="false" customHeight="true" hidden="true" ht="15.75" outlineLevel="0" r="300">
      <c r="A300" s="277"/>
      <c r="B300" s="18"/>
      <c r="C300" s="288"/>
      <c r="D300" s="272" t="str">
        <f aca="false">"#ссыл!+E300+G300++++K300"</f>
        <v>#ссыл!+E300+G300++++K300</v>
      </c>
      <c r="E300" s="14"/>
      <c r="F300" s="289"/>
      <c r="G300" s="19" t="n">
        <v>1000</v>
      </c>
      <c r="H300" s="19"/>
      <c r="I300" s="19"/>
      <c r="J300" s="19"/>
      <c r="K300" s="237"/>
    </row>
    <row collapsed="false" customFormat="false" customHeight="true" hidden="true" ht="15.75" outlineLevel="0" r="301">
      <c r="A301" s="277"/>
      <c r="B301" s="18"/>
      <c r="C301" s="278"/>
      <c r="D301" s="272" t="str">
        <f aca="false">"#ссыл!+E301+G301++++K301"</f>
        <v>#ссыл!+E301+G301++++K301</v>
      </c>
      <c r="E301" s="14"/>
      <c r="F301" s="290"/>
      <c r="G301" s="193" t="n">
        <v>1000</v>
      </c>
      <c r="H301" s="193"/>
      <c r="I301" s="193"/>
      <c r="J301" s="193"/>
      <c r="K301" s="14"/>
    </row>
    <row collapsed="false" customFormat="false" customHeight="true" hidden="true" ht="15.75" outlineLevel="0" r="302">
      <c r="A302" s="277"/>
      <c r="B302" s="18"/>
      <c r="C302" s="278"/>
      <c r="D302" s="272" t="str">
        <f aca="false">"#ссыл!+E302+G302++++K302"</f>
        <v>#ссыл!+E302+G302++++K302</v>
      </c>
      <c r="E302" s="14"/>
      <c r="F302" s="290"/>
      <c r="G302" s="18" t="n">
        <v>1761.5</v>
      </c>
      <c r="H302" s="18"/>
      <c r="I302" s="18"/>
      <c r="J302" s="18"/>
      <c r="K302" s="8"/>
    </row>
    <row collapsed="false" customFormat="false" customHeight="true" hidden="true" ht="15" outlineLevel="0" r="303">
      <c r="A303" s="14"/>
      <c r="B303" s="292"/>
      <c r="C303" s="293"/>
      <c r="D303" s="293"/>
      <c r="E303" s="275"/>
      <c r="F303" s="275"/>
      <c r="G303" s="275"/>
      <c r="H303" s="275"/>
      <c r="I303" s="275"/>
      <c r="J303" s="275"/>
      <c r="K303" s="292" t="n">
        <f aca="false">K299+K295+K293</f>
        <v>0</v>
      </c>
    </row>
    <row collapsed="false" customFormat="false" customHeight="false" hidden="true" ht="15" outlineLevel="0" r="304">
      <c r="A304" s="14"/>
      <c r="B304" s="292"/>
      <c r="C304" s="293"/>
      <c r="D304" s="293"/>
      <c r="E304" s="275"/>
      <c r="F304" s="275"/>
      <c r="G304" s="275"/>
      <c r="H304" s="275"/>
      <c r="I304" s="275"/>
      <c r="J304" s="275"/>
      <c r="K304" s="292"/>
    </row>
    <row collapsed="false" customFormat="false" customHeight="true" hidden="true" ht="58.5" outlineLevel="0" r="305">
      <c r="A305" s="226" t="s">
        <v>217</v>
      </c>
      <c r="B305" s="18" t="s">
        <v>219</v>
      </c>
      <c r="C305" s="268"/>
      <c r="D305" s="294" t="n">
        <f aca="false">"#ссыл!+#ссыл!"</f>
        <v>0</v>
      </c>
      <c r="E305" s="247"/>
      <c r="F305" s="247"/>
      <c r="G305" s="247"/>
      <c r="H305" s="247"/>
      <c r="I305" s="247"/>
      <c r="J305" s="247"/>
      <c r="K305" s="271" t="n">
        <f aca="false">K306+K307</f>
        <v>0</v>
      </c>
    </row>
    <row collapsed="false" customFormat="false" customHeight="true" hidden="true" ht="45.75" outlineLevel="0" r="306">
      <c r="A306" s="226"/>
      <c r="B306" s="18"/>
      <c r="C306" s="268"/>
      <c r="D306" s="295" t="e">
        <f aca="false">E306+G306+"#ссыл!+K306"</f>
        <v>#VALUE!</v>
      </c>
      <c r="E306" s="298" t="n">
        <v>14079.15</v>
      </c>
      <c r="F306" s="18"/>
      <c r="G306" s="299" t="n">
        <v>1408</v>
      </c>
      <c r="H306" s="299"/>
      <c r="I306" s="299"/>
      <c r="J306" s="299"/>
      <c r="K306" s="19"/>
    </row>
    <row collapsed="false" customFormat="false" customHeight="true" hidden="true" ht="15.75" outlineLevel="0" r="307">
      <c r="A307" s="226"/>
      <c r="B307" s="18"/>
      <c r="C307" s="268"/>
      <c r="D307" s="295" t="n">
        <f aca="false">"#ссыл!+E307+G307+++K307"</f>
        <v>0</v>
      </c>
      <c r="E307" s="298" t="n">
        <v>3113.89</v>
      </c>
      <c r="F307" s="18"/>
      <c r="G307" s="299" t="n">
        <v>311.389</v>
      </c>
      <c r="H307" s="299"/>
      <c r="I307" s="299"/>
      <c r="J307" s="299"/>
      <c r="K307" s="19"/>
    </row>
    <row collapsed="false" customFormat="false" customHeight="true" hidden="true" ht="87.75" outlineLevel="0" r="308">
      <c r="A308" s="226"/>
      <c r="B308" s="18" t="s">
        <v>221</v>
      </c>
      <c r="C308" s="282"/>
      <c r="D308" s="300" t="n">
        <f aca="false">E308+F308</f>
        <v>5258.43</v>
      </c>
      <c r="E308" s="236" t="n">
        <f aca="false">E309+E310</f>
        <v>4780.39</v>
      </c>
      <c r="F308" s="301" t="n">
        <f aca="false">F309+F310</f>
        <v>478.04</v>
      </c>
      <c r="G308" s="301"/>
      <c r="H308" s="301"/>
      <c r="I308" s="301"/>
      <c r="J308" s="301"/>
      <c r="K308" s="271" t="n">
        <f aca="false">K309+K310</f>
        <v>0</v>
      </c>
    </row>
    <row collapsed="false" customFormat="false" customHeight="true" hidden="true" ht="16.5" outlineLevel="0" r="309">
      <c r="A309" s="226"/>
      <c r="B309" s="18"/>
      <c r="C309" s="282"/>
      <c r="D309" s="236" t="n">
        <f aca="false">E309+F309</f>
        <v>1272.04</v>
      </c>
      <c r="E309" s="303" t="n">
        <v>1156.4</v>
      </c>
      <c r="F309" s="299" t="n">
        <v>115.64</v>
      </c>
      <c r="G309" s="299"/>
      <c r="H309" s="299"/>
      <c r="I309" s="299"/>
      <c r="J309" s="299"/>
      <c r="K309" s="304"/>
    </row>
    <row collapsed="false" customFormat="false" customHeight="true" hidden="true" ht="16.5" outlineLevel="0" r="310">
      <c r="A310" s="226"/>
      <c r="B310" s="18"/>
      <c r="C310" s="282"/>
      <c r="D310" s="236" t="n">
        <f aca="false">E310+F310</f>
        <v>3986.39</v>
      </c>
      <c r="E310" s="303" t="n">
        <v>3623.99</v>
      </c>
      <c r="F310" s="299" t="n">
        <v>362.4</v>
      </c>
      <c r="G310" s="299"/>
      <c r="H310" s="299"/>
      <c r="I310" s="299"/>
      <c r="J310" s="299"/>
      <c r="K310" s="304"/>
    </row>
    <row collapsed="false" customFormat="false" customHeight="true" hidden="true" ht="15" outlineLevel="0" r="311">
      <c r="A311" s="226"/>
      <c r="B311" s="18"/>
      <c r="C311" s="18"/>
      <c r="D311" s="18"/>
      <c r="E311" s="18"/>
      <c r="F311" s="18"/>
      <c r="G311" s="18"/>
      <c r="H311" s="18"/>
      <c r="I311" s="18"/>
      <c r="J311" s="18"/>
      <c r="K311" s="18" t="n">
        <v>0</v>
      </c>
    </row>
    <row collapsed="false" customFormat="false" customHeight="false" hidden="true" ht="15" outlineLevel="0" r="312">
      <c r="A312" s="226"/>
      <c r="B312" s="18"/>
      <c r="C312" s="18"/>
      <c r="D312" s="18"/>
      <c r="E312" s="18"/>
      <c r="F312" s="18"/>
      <c r="G312" s="18"/>
      <c r="H312" s="18"/>
      <c r="I312" s="18"/>
      <c r="J312" s="18"/>
      <c r="K312" s="18"/>
    </row>
    <row collapsed="false" customFormat="false" customHeight="false" hidden="true" ht="15" outlineLevel="0" r="313">
      <c r="A313" s="305"/>
      <c r="B313" s="256"/>
      <c r="C313" s="306"/>
      <c r="D313" s="306"/>
      <c r="E313" s="306"/>
      <c r="F313" s="306"/>
      <c r="G313" s="306"/>
      <c r="H313" s="306"/>
      <c r="I313" s="306"/>
      <c r="J313" s="306"/>
      <c r="K313" s="264" t="n">
        <f aca="false">K308+K305</f>
        <v>0</v>
      </c>
    </row>
    <row collapsed="false" customFormat="false" customHeight="true" hidden="true" ht="15" outlineLevel="0" r="314">
      <c r="A314" s="307" t="s">
        <v>222</v>
      </c>
      <c r="B314" s="18"/>
      <c r="C314" s="266"/>
      <c r="D314" s="266"/>
      <c r="E314" s="18"/>
      <c r="F314" s="18"/>
      <c r="G314" s="18"/>
      <c r="H314" s="18"/>
      <c r="I314" s="18"/>
      <c r="J314" s="18"/>
      <c r="K314" s="18"/>
    </row>
    <row collapsed="false" customFormat="false" customHeight="false" hidden="true" ht="15" outlineLevel="0" r="315">
      <c r="A315" s="307"/>
      <c r="B315" s="18"/>
      <c r="C315" s="266"/>
      <c r="D315" s="266"/>
      <c r="E315" s="18"/>
      <c r="F315" s="18"/>
      <c r="G315" s="18"/>
      <c r="H315" s="18"/>
      <c r="I315" s="18"/>
      <c r="J315" s="18"/>
      <c r="K315" s="18"/>
    </row>
    <row collapsed="false" customFormat="false" customHeight="true" hidden="true" ht="42.75" outlineLevel="0" r="316">
      <c r="A316" s="307"/>
      <c r="B316" s="18" t="s">
        <v>225</v>
      </c>
      <c r="C316" s="308"/>
      <c r="D316" s="309" t="e">
        <f aca="false">D317+D318+D319</f>
        <v>#VALUE!</v>
      </c>
      <c r="E316" s="14" t="n">
        <f aca="false">E317+E318+E319</f>
        <v>0</v>
      </c>
      <c r="F316" s="312"/>
      <c r="G316" s="312"/>
      <c r="H316" s="312"/>
      <c r="I316" s="312"/>
      <c r="J316" s="14" t="n">
        <f aca="false">J317+J318+J319</f>
        <v>34664.5</v>
      </c>
      <c r="K316" s="286" t="n">
        <f aca="false">K317+K318+K319</f>
        <v>0</v>
      </c>
    </row>
    <row collapsed="false" customFormat="false" customHeight="true" hidden="true" ht="15.75" outlineLevel="0" r="317">
      <c r="A317" s="307"/>
      <c r="B317" s="18"/>
      <c r="C317" s="308"/>
      <c r="D317" s="313" t="str">
        <f aca="false">"#ссыл!+E317+J317+K317"</f>
        <v>#ссыл!+E317+J317+K317</v>
      </c>
      <c r="E317" s="310"/>
      <c r="F317" s="6"/>
      <c r="G317" s="6"/>
      <c r="H317" s="6"/>
      <c r="I317" s="6"/>
      <c r="J317" s="315" t="n">
        <v>11493</v>
      </c>
      <c r="K317" s="310"/>
    </row>
    <row collapsed="false" customFormat="false" customHeight="true" hidden="true" ht="15.75" outlineLevel="0" r="318">
      <c r="A318" s="307"/>
      <c r="B318" s="18"/>
      <c r="C318" s="308"/>
      <c r="D318" s="313" t="str">
        <f aca="false">"#ссыл!+E318+J318+K318"</f>
        <v>#ссыл!+E318+J318+K318</v>
      </c>
      <c r="E318" s="14"/>
      <c r="F318" s="6"/>
      <c r="G318" s="6"/>
      <c r="H318" s="6"/>
      <c r="I318" s="6"/>
      <c r="J318" s="198" t="n">
        <v>10958.5</v>
      </c>
      <c r="K318" s="14"/>
    </row>
    <row collapsed="false" customFormat="false" customHeight="true" hidden="true" ht="15.75" outlineLevel="0" r="319">
      <c r="A319" s="307"/>
      <c r="B319" s="18"/>
      <c r="C319" s="308"/>
      <c r="D319" s="309" t="str">
        <f aca="false">"#ссыл!+E319+J319+K319"</f>
        <v>#ссыл!+E319+J319+K319</v>
      </c>
      <c r="E319" s="8"/>
      <c r="F319" s="6"/>
      <c r="G319" s="6"/>
      <c r="H319" s="6"/>
      <c r="I319" s="6"/>
      <c r="J319" s="198" t="n">
        <v>12213</v>
      </c>
      <c r="K319" s="8"/>
    </row>
    <row collapsed="false" customFormat="false" customHeight="true" hidden="true" ht="42.75" outlineLevel="0" r="320">
      <c r="A320" s="307"/>
      <c r="B320" s="18" t="s">
        <v>225</v>
      </c>
      <c r="C320" s="319"/>
      <c r="D320" s="309" t="str">
        <f aca="false">"#ссыл!+E320+++K320+J320"</f>
        <v>#ссыл!+E320+++K320+J320</v>
      </c>
      <c r="E320" s="320" t="n">
        <f aca="false">E321+E322+E323</f>
        <v>0</v>
      </c>
      <c r="F320" s="6"/>
      <c r="G320" s="6"/>
      <c r="H320" s="6"/>
      <c r="I320" s="6"/>
      <c r="J320" s="198" t="n">
        <f aca="false">J321+J322+J323</f>
        <v>36744.8</v>
      </c>
      <c r="K320" s="310" t="n">
        <f aca="false">K321+K322+K323</f>
        <v>0</v>
      </c>
    </row>
    <row collapsed="false" customFormat="false" customHeight="true" hidden="true" ht="15.75" outlineLevel="0" r="321">
      <c r="A321" s="307"/>
      <c r="B321" s="18"/>
      <c r="C321" s="308"/>
      <c r="D321" s="313" t="str">
        <f aca="false">"#ссыл!+E321++K321+J321"</f>
        <v>#ссыл!+E321++K321+J321</v>
      </c>
      <c r="E321" s="310" t="n">
        <v>0</v>
      </c>
      <c r="F321" s="321"/>
      <c r="G321" s="321"/>
      <c r="H321" s="321"/>
      <c r="I321" s="321"/>
      <c r="J321" s="198" t="n">
        <v>12183</v>
      </c>
      <c r="K321" s="14" t="n">
        <v>0</v>
      </c>
    </row>
    <row collapsed="false" customFormat="false" customHeight="true" hidden="true" ht="15.75" outlineLevel="0" r="322">
      <c r="A322" s="307"/>
      <c r="B322" s="18"/>
      <c r="C322" s="308"/>
      <c r="D322" s="313" t="str">
        <f aca="false">"#ссыл!+E322++K322+J322"</f>
        <v>#ссыл!+E322++K322+J322</v>
      </c>
      <c r="E322" s="14" t="n">
        <v>0</v>
      </c>
      <c r="F322" s="321"/>
      <c r="G322" s="321"/>
      <c r="H322" s="321"/>
      <c r="I322" s="321"/>
      <c r="J322" s="198" t="n">
        <v>11616</v>
      </c>
      <c r="K322" s="14" t="n">
        <v>0</v>
      </c>
    </row>
    <row collapsed="false" customFormat="false" customHeight="true" hidden="true" ht="15.75" outlineLevel="0" r="323">
      <c r="A323" s="307"/>
      <c r="B323" s="18"/>
      <c r="C323" s="308"/>
      <c r="D323" s="309" t="str">
        <f aca="false">"#ссыл!+E323++K323+J323"</f>
        <v>#ссыл!+E323++K323+J323</v>
      </c>
      <c r="E323" s="8" t="n">
        <v>0</v>
      </c>
      <c r="F323" s="321"/>
      <c r="G323" s="321"/>
      <c r="H323" s="321"/>
      <c r="I323" s="321"/>
      <c r="J323" s="198" t="n">
        <v>12945.8</v>
      </c>
      <c r="K323" s="14" t="n">
        <v>0</v>
      </c>
    </row>
    <row collapsed="false" customFormat="false" customHeight="true" hidden="true" ht="24" outlineLevel="0" r="324">
      <c r="A324" s="14"/>
      <c r="B324" s="292"/>
      <c r="C324" s="323"/>
      <c r="D324" s="258" t="e">
        <f aca="false">J324+"#ссыл!+E324+K324"</f>
        <v>#VALUE!</v>
      </c>
      <c r="E324" s="324" t="n">
        <f aca="false">E325+E326+E327</f>
        <v>0</v>
      </c>
      <c r="F324" s="325"/>
      <c r="G324" s="325"/>
      <c r="H324" s="325"/>
      <c r="I324" s="325"/>
      <c r="J324" s="326" t="n">
        <f aca="false">J325+J326+J327</f>
        <v>71409.3</v>
      </c>
      <c r="K324" s="327" t="n">
        <f aca="false">K325+K326+K327</f>
        <v>0</v>
      </c>
    </row>
    <row collapsed="false" customFormat="false" customHeight="true" hidden="true" ht="15.75" outlineLevel="0" r="325">
      <c r="A325" s="14"/>
      <c r="B325" s="292"/>
      <c r="C325" s="328"/>
      <c r="D325" s="258" t="e">
        <f aca="false">J325+"#ссыл!+E325+K325"</f>
        <v>#VALUE!</v>
      </c>
      <c r="E325" s="324" t="n">
        <f aca="false">E321+E317</f>
        <v>0</v>
      </c>
      <c r="F325" s="329"/>
      <c r="G325" s="329"/>
      <c r="H325" s="329"/>
      <c r="I325" s="329"/>
      <c r="J325" s="274" t="n">
        <f aca="false">J317+J321</f>
        <v>23676</v>
      </c>
      <c r="K325" s="327" t="n">
        <f aca="false">K317+K321</f>
        <v>0</v>
      </c>
    </row>
    <row collapsed="false" customFormat="false" customHeight="true" hidden="true" ht="15.75" outlineLevel="0" r="326">
      <c r="A326" s="14"/>
      <c r="B326" s="292"/>
      <c r="C326" s="328"/>
      <c r="D326" s="258" t="e">
        <f aca="false">J326+"#ссыл!+E326+K326"</f>
        <v>#VALUE!</v>
      </c>
      <c r="E326" s="324" t="n">
        <f aca="false">E322+E318</f>
        <v>0</v>
      </c>
      <c r="F326" s="330"/>
      <c r="G326" s="330"/>
      <c r="H326" s="330"/>
      <c r="I326" s="330"/>
      <c r="J326" s="274" t="n">
        <f aca="false">J318+J322</f>
        <v>22574.5</v>
      </c>
      <c r="K326" s="327" t="n">
        <f aca="false">K318+K322</f>
        <v>0</v>
      </c>
    </row>
    <row collapsed="false" customFormat="false" customHeight="true" hidden="true" ht="15.75" outlineLevel="0" r="327">
      <c r="A327" s="14"/>
      <c r="B327" s="292"/>
      <c r="C327" s="328"/>
      <c r="D327" s="258" t="e">
        <f aca="false">J327+"#ссыл!+E327+K327"</f>
        <v>#VALUE!</v>
      </c>
      <c r="E327" s="324" t="n">
        <f aca="false">E323+E319</f>
        <v>0</v>
      </c>
      <c r="F327" s="330"/>
      <c r="G327" s="330"/>
      <c r="H327" s="330"/>
      <c r="I327" s="330"/>
      <c r="J327" s="274" t="n">
        <f aca="false">J323+J319</f>
        <v>25158.8</v>
      </c>
      <c r="K327" s="327" t="n">
        <f aca="false">K319+K323</f>
        <v>0</v>
      </c>
    </row>
    <row collapsed="false" customFormat="false" customHeight="true" hidden="true" ht="42" outlineLevel="0" r="328">
      <c r="A328" s="226" t="s">
        <v>20</v>
      </c>
      <c r="B328" s="18" t="s">
        <v>227</v>
      </c>
      <c r="C328" s="319"/>
      <c r="D328" s="331" t="str">
        <f aca="false">"#ссыл!+#ссыл!+#ссыл!+K328"</f>
        <v>#ссыл!+#ссыл!+#ссыл!+K328</v>
      </c>
      <c r="E328" s="19"/>
      <c r="F328" s="6"/>
      <c r="G328" s="6"/>
      <c r="H328" s="6"/>
      <c r="I328" s="6"/>
      <c r="J328" s="6"/>
      <c r="K328" s="19"/>
    </row>
    <row collapsed="false" customFormat="false" customHeight="false" hidden="true" ht="15" outlineLevel="0" r="329">
      <c r="A329" s="226"/>
      <c r="B329" s="18"/>
      <c r="C329" s="333"/>
      <c r="D329" s="334"/>
      <c r="E329" s="19"/>
      <c r="F329" s="6"/>
      <c r="G329" s="6"/>
      <c r="H329" s="6"/>
      <c r="I329" s="6"/>
      <c r="J329" s="6"/>
      <c r="K329" s="19"/>
    </row>
    <row collapsed="false" customFormat="false" customHeight="true" hidden="true" ht="29.25" outlineLevel="0" r="330">
      <c r="A330" s="226"/>
      <c r="B330" s="18" t="s">
        <v>227</v>
      </c>
      <c r="C330" s="336"/>
      <c r="D330" s="331" t="str">
        <f aca="false">"#ссыл!+#ссыл!+#ссыл!+K330"</f>
        <v>#ссыл!+#ссыл!+#ссыл!+K330</v>
      </c>
      <c r="E330" s="18"/>
      <c r="F330" s="6"/>
      <c r="G330" s="6"/>
      <c r="H330" s="6"/>
      <c r="I330" s="6"/>
      <c r="J330" s="6"/>
      <c r="K330" s="18"/>
    </row>
    <row collapsed="false" customFormat="false" customHeight="false" hidden="true" ht="15" outlineLevel="0" r="331">
      <c r="A331" s="226"/>
      <c r="B331" s="18"/>
      <c r="C331" s="333"/>
      <c r="D331" s="334"/>
      <c r="E331" s="18"/>
      <c r="F331" s="6"/>
      <c r="G331" s="6"/>
      <c r="H331" s="6"/>
      <c r="I331" s="6"/>
      <c r="J331" s="6"/>
      <c r="K331" s="18"/>
    </row>
    <row collapsed="false" customFormat="false" customHeight="true" hidden="true" ht="15" outlineLevel="0" r="332">
      <c r="A332" s="226"/>
      <c r="B332" s="18" t="s">
        <v>227</v>
      </c>
      <c r="C332" s="336"/>
      <c r="D332" s="331" t="str">
        <f aca="false">"#ссыл!+#ссыл!+#ссыл!+K332"</f>
        <v>#ссыл!+#ссыл!+#ссыл!+K332</v>
      </c>
      <c r="E332" s="18"/>
      <c r="F332" s="6"/>
      <c r="G332" s="6"/>
      <c r="H332" s="6"/>
      <c r="I332" s="6"/>
      <c r="J332" s="6"/>
      <c r="K332" s="18"/>
    </row>
    <row collapsed="false" customFormat="false" customHeight="false" hidden="true" ht="15" outlineLevel="0" r="333">
      <c r="A333" s="226"/>
      <c r="B333" s="18"/>
      <c r="C333" s="319"/>
      <c r="D333" s="337"/>
      <c r="E333" s="18"/>
      <c r="F333" s="6"/>
      <c r="G333" s="6"/>
      <c r="H333" s="6"/>
      <c r="I333" s="6"/>
      <c r="J333" s="6"/>
      <c r="K333" s="18"/>
    </row>
    <row collapsed="false" customFormat="false" customHeight="false" hidden="true" ht="15" outlineLevel="0" r="334">
      <c r="A334" s="226"/>
      <c r="B334" s="18"/>
      <c r="C334" s="319"/>
      <c r="D334" s="337"/>
      <c r="E334" s="18"/>
      <c r="F334" s="6"/>
      <c r="G334" s="6"/>
      <c r="H334" s="6"/>
      <c r="I334" s="6"/>
      <c r="J334" s="6"/>
      <c r="K334" s="18"/>
    </row>
    <row collapsed="false" customFormat="false" customHeight="false" hidden="true" ht="15" outlineLevel="0" r="335">
      <c r="A335" s="226"/>
      <c r="B335" s="18"/>
      <c r="C335" s="319"/>
      <c r="D335" s="337"/>
      <c r="E335" s="18"/>
      <c r="F335" s="6"/>
      <c r="G335" s="6"/>
      <c r="H335" s="6"/>
      <c r="I335" s="6"/>
      <c r="J335" s="6"/>
      <c r="K335" s="18"/>
    </row>
    <row collapsed="false" customFormat="false" customHeight="false" hidden="true" ht="15" outlineLevel="0" r="336">
      <c r="A336" s="226"/>
      <c r="B336" s="18"/>
      <c r="C336" s="319"/>
      <c r="D336" s="337"/>
      <c r="E336" s="18"/>
      <c r="F336" s="6"/>
      <c r="G336" s="6"/>
      <c r="H336" s="6"/>
      <c r="I336" s="6"/>
      <c r="J336" s="6"/>
      <c r="K336" s="18"/>
    </row>
    <row collapsed="false" customFormat="false" customHeight="false" hidden="true" ht="15" outlineLevel="0" r="337">
      <c r="A337" s="226"/>
      <c r="B337" s="18"/>
      <c r="C337" s="319"/>
      <c r="D337" s="337"/>
      <c r="E337" s="18"/>
      <c r="F337" s="6"/>
      <c r="G337" s="6"/>
      <c r="H337" s="6"/>
      <c r="I337" s="6"/>
      <c r="J337" s="6"/>
      <c r="K337" s="18"/>
    </row>
    <row collapsed="false" customFormat="false" customHeight="false" hidden="true" ht="15" outlineLevel="0" r="338">
      <c r="A338" s="226"/>
      <c r="B338" s="18"/>
      <c r="C338" s="319"/>
      <c r="D338" s="337"/>
      <c r="E338" s="18"/>
      <c r="F338" s="6"/>
      <c r="G338" s="6"/>
      <c r="H338" s="6"/>
      <c r="I338" s="6"/>
      <c r="J338" s="6"/>
      <c r="K338" s="18"/>
    </row>
    <row collapsed="false" customFormat="false" customHeight="false" hidden="true" ht="15" outlineLevel="0" r="339">
      <c r="A339" s="226"/>
      <c r="B339" s="18"/>
      <c r="C339" s="319"/>
      <c r="D339" s="337"/>
      <c r="E339" s="18"/>
      <c r="F339" s="6"/>
      <c r="G339" s="6"/>
      <c r="H339" s="6"/>
      <c r="I339" s="6"/>
      <c r="J339" s="6"/>
      <c r="K339" s="18"/>
    </row>
    <row collapsed="false" customFormat="false" customHeight="false" hidden="true" ht="15" outlineLevel="0" r="340">
      <c r="A340" s="226"/>
      <c r="B340" s="18"/>
      <c r="C340" s="319"/>
      <c r="D340" s="337"/>
      <c r="E340" s="18"/>
      <c r="F340" s="6"/>
      <c r="G340" s="6"/>
      <c r="H340" s="6"/>
      <c r="I340" s="6"/>
      <c r="J340" s="6"/>
      <c r="K340" s="18"/>
    </row>
    <row collapsed="false" customFormat="false" customHeight="true" hidden="true" ht="8.25" outlineLevel="0" r="341">
      <c r="A341" s="226"/>
      <c r="B341" s="18"/>
      <c r="C341" s="315"/>
      <c r="D341" s="338"/>
      <c r="E341" s="18"/>
      <c r="F341" s="6"/>
      <c r="G341" s="6"/>
      <c r="H341" s="6"/>
      <c r="I341" s="6"/>
      <c r="J341" s="6"/>
      <c r="K341" s="18"/>
    </row>
    <row collapsed="false" customFormat="true" customHeight="false" hidden="true" ht="45" outlineLevel="0" r="342" s="340">
      <c r="A342" s="255"/>
      <c r="B342" s="256"/>
      <c r="C342" s="258"/>
      <c r="D342" s="339" t="e">
        <f aca="false">D332+D330+D328</f>
        <v>#VALUE!</v>
      </c>
      <c r="E342" s="275"/>
      <c r="F342" s="258"/>
      <c r="G342" s="258"/>
      <c r="H342" s="258"/>
      <c r="I342" s="258"/>
      <c r="J342" s="339" t="str">
        <f aca="false">"#ссыл!+#ссыл!+#ссыл!"</f>
        <v>#ссыл!+#ссыл!+#ссыл!</v>
      </c>
      <c r="K342" s="264" t="s">
        <v>148</v>
      </c>
    </row>
    <row collapsed="false" customFormat="false" customHeight="false" hidden="true" ht="15.75" outlineLevel="0" r="343">
      <c r="A343" s="144"/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</row>
    <row collapsed="false" customFormat="false" customHeight="false" hidden="true" ht="15.75" outlineLevel="0" r="344">
      <c r="A344" s="25"/>
    </row>
    <row collapsed="false" customFormat="false" customHeight="false" hidden="true" ht="15.75" outlineLevel="0" r="345">
      <c r="A345" s="2"/>
    </row>
    <row collapsed="false" customFormat="false" customHeight="false" hidden="true" ht="15.75" outlineLevel="0" r="346">
      <c r="A346" s="1" t="s">
        <v>228</v>
      </c>
    </row>
    <row collapsed="false" customFormat="false" customHeight="false" hidden="true" ht="15.75" outlineLevel="0" r="347">
      <c r="A347" s="26" t="s">
        <v>229</v>
      </c>
      <c r="B347" s="26"/>
      <c r="C347" s="26"/>
    </row>
    <row collapsed="false" customFormat="false" customHeight="false" hidden="true" ht="15.75" outlineLevel="0" r="348">
      <c r="A348" s="2"/>
    </row>
    <row collapsed="false" customFormat="false" customHeight="true" hidden="true" ht="164.25" outlineLevel="0" r="349">
      <c r="A349" s="6" t="s">
        <v>154</v>
      </c>
      <c r="B349" s="6" t="s">
        <v>201</v>
      </c>
      <c r="C349" s="6"/>
      <c r="D349" s="6"/>
    </row>
    <row collapsed="false" customFormat="false" customHeight="false" hidden="true" ht="30" outlineLevel="0" r="350">
      <c r="A350" s="6"/>
      <c r="B350" s="6"/>
      <c r="C350" s="7" t="s">
        <v>57</v>
      </c>
      <c r="D350" s="7" t="s">
        <v>58</v>
      </c>
    </row>
    <row collapsed="false" customFormat="false" customHeight="false" hidden="true" ht="15" outlineLevel="0" r="351">
      <c r="A351" s="182" t="n">
        <v>1</v>
      </c>
      <c r="B351" s="182" t="n">
        <v>4</v>
      </c>
      <c r="C351" s="182" t="n">
        <v>7</v>
      </c>
      <c r="D351" s="182" t="n">
        <v>8</v>
      </c>
    </row>
    <row collapsed="false" customFormat="false" customHeight="true" hidden="true" ht="15" outlineLevel="0" r="352">
      <c r="A352" s="14" t="n">
        <v>2</v>
      </c>
      <c r="B352" s="14" t="s">
        <v>232</v>
      </c>
      <c r="C352" s="292" t="n">
        <f aca="false">C365+C373</f>
        <v>0</v>
      </c>
      <c r="D352" s="292" t="n">
        <f aca="false">D365+D373</f>
        <v>0</v>
      </c>
    </row>
    <row collapsed="false" customFormat="false" customHeight="true" hidden="true" ht="60.75" outlineLevel="0" r="353">
      <c r="A353" s="14"/>
      <c r="B353" s="14"/>
      <c r="C353" s="292"/>
      <c r="D353" s="292"/>
    </row>
    <row collapsed="false" customFormat="false" customHeight="true" hidden="true" ht="58.5" outlineLevel="0" r="354">
      <c r="A354" s="14"/>
      <c r="B354" s="14"/>
      <c r="C354" s="200" t="n">
        <f aca="false">C376</f>
        <v>0</v>
      </c>
      <c r="D354" s="200" t="n">
        <f aca="false">D376</f>
        <v>0</v>
      </c>
    </row>
    <row collapsed="false" customFormat="false" customHeight="true" hidden="true" ht="58.5" outlineLevel="0" r="355">
      <c r="A355" s="14"/>
      <c r="B355" s="14"/>
      <c r="C355" s="200" t="n">
        <f aca="false">C377</f>
        <v>0</v>
      </c>
      <c r="D355" s="200" t="n">
        <f aca="false">D377</f>
        <v>0</v>
      </c>
    </row>
    <row collapsed="false" customFormat="false" customHeight="true" hidden="true" ht="58.5" outlineLevel="0" r="356">
      <c r="A356" s="14"/>
      <c r="B356" s="14"/>
      <c r="C356" s="200" t="n">
        <f aca="false">C378</f>
        <v>0</v>
      </c>
      <c r="D356" s="200" t="n">
        <f aca="false">D378</f>
        <v>0</v>
      </c>
    </row>
    <row collapsed="false" customFormat="false" customHeight="true" hidden="true" ht="58.5" outlineLevel="0" r="357">
      <c r="A357" s="14"/>
      <c r="B357" s="14"/>
      <c r="C357" s="202" t="n">
        <f aca="false">C367</f>
        <v>0</v>
      </c>
      <c r="D357" s="202" t="n">
        <f aca="false">D367</f>
        <v>0</v>
      </c>
    </row>
    <row collapsed="false" customFormat="false" customHeight="false" hidden="true" ht="15" outlineLevel="0" r="358">
      <c r="A358" s="14"/>
      <c r="B358" s="14"/>
      <c r="C358" s="342" t="n">
        <f aca="false">C356+C355+C354+C357</f>
        <v>0</v>
      </c>
      <c r="D358" s="342" t="n">
        <f aca="false">D356+D355+D354+D357</f>
        <v>0</v>
      </c>
    </row>
    <row collapsed="false" customFormat="false" customHeight="false" hidden="true" ht="15" outlineLevel="0" r="359">
      <c r="A359" s="14"/>
      <c r="B359" s="14"/>
      <c r="C359" s="200" t="n">
        <f aca="false">C381</f>
        <v>0</v>
      </c>
      <c r="D359" s="200" t="n">
        <f aca="false">D381</f>
        <v>0</v>
      </c>
    </row>
    <row collapsed="false" customFormat="false" customHeight="false" hidden="true" ht="15" outlineLevel="0" r="360">
      <c r="A360" s="14"/>
      <c r="B360" s="14"/>
      <c r="C360" s="200" t="n">
        <f aca="false">C382</f>
        <v>0</v>
      </c>
      <c r="D360" s="200" t="n">
        <f aca="false">D382</f>
        <v>0</v>
      </c>
    </row>
    <row collapsed="false" customFormat="false" customHeight="false" hidden="true" ht="15" outlineLevel="0" r="361">
      <c r="A361" s="14"/>
      <c r="B361" s="14"/>
      <c r="C361" s="200" t="n">
        <f aca="false">C383</f>
        <v>0</v>
      </c>
      <c r="D361" s="200" t="n">
        <f aca="false">D383</f>
        <v>0</v>
      </c>
    </row>
    <row collapsed="false" customFormat="false" customHeight="false" hidden="true" ht="15" outlineLevel="0" r="362">
      <c r="A362" s="14"/>
      <c r="B362" s="14"/>
      <c r="C362" s="343" t="n">
        <f aca="false">C369</f>
        <v>0</v>
      </c>
      <c r="D362" s="200" t="n">
        <f aca="false">D369</f>
        <v>0</v>
      </c>
    </row>
    <row collapsed="false" customFormat="false" customHeight="false" hidden="true" ht="15" outlineLevel="0" r="363">
      <c r="A363" s="14"/>
      <c r="B363" s="14"/>
      <c r="C363" s="230" t="n">
        <f aca="false">C361+C360+C359+C362</f>
        <v>0</v>
      </c>
      <c r="D363" s="230" t="n">
        <f aca="false">D361+D360+D359+D362</f>
        <v>0</v>
      </c>
    </row>
    <row collapsed="false" customFormat="false" customHeight="false" hidden="true" ht="15" outlineLevel="0" r="364">
      <c r="A364" s="255"/>
      <c r="B364" s="256"/>
      <c r="C364" s="345" t="n">
        <f aca="false">C363+C358+C352</f>
        <v>0</v>
      </c>
      <c r="D364" s="345" t="n">
        <f aca="false">D363+D358+D352</f>
        <v>0</v>
      </c>
    </row>
    <row collapsed="false" customFormat="false" customHeight="true" hidden="true" ht="15.75" outlineLevel="0" r="365">
      <c r="A365" s="346" t="s">
        <v>234</v>
      </c>
      <c r="B365" s="14" t="s">
        <v>235</v>
      </c>
      <c r="C365" s="11" t="n">
        <v>0</v>
      </c>
      <c r="D365" s="11" t="n">
        <v>0</v>
      </c>
    </row>
    <row collapsed="false" customFormat="false" customHeight="false" hidden="true" ht="15" outlineLevel="0" r="366">
      <c r="A366" s="346"/>
      <c r="B366" s="14"/>
      <c r="C366" s="11"/>
      <c r="D366" s="11"/>
    </row>
    <row collapsed="false" customFormat="false" customHeight="false" hidden="true" ht="15" outlineLevel="0" r="367">
      <c r="A367" s="346"/>
      <c r="B367" s="14"/>
      <c r="C367" s="30" t="n">
        <v>0</v>
      </c>
      <c r="D367" s="30" t="n">
        <v>0</v>
      </c>
    </row>
    <row collapsed="false" customFormat="false" customHeight="false" hidden="true" ht="15" outlineLevel="0" r="368">
      <c r="A368" s="346"/>
      <c r="B368" s="14"/>
      <c r="C368" s="30"/>
      <c r="D368" s="30"/>
    </row>
    <row collapsed="false" customFormat="false" customHeight="false" hidden="true" ht="15" outlineLevel="0" r="369">
      <c r="A369" s="346"/>
      <c r="B369" s="14"/>
      <c r="C369" s="30" t="n">
        <v>0</v>
      </c>
      <c r="D369" s="30" t="n">
        <v>0</v>
      </c>
    </row>
    <row collapsed="false" customFormat="false" customHeight="false" hidden="true" ht="15" outlineLevel="0" r="370">
      <c r="A370" s="346"/>
      <c r="B370" s="14"/>
      <c r="C370" s="30"/>
      <c r="D370" s="30"/>
    </row>
    <row collapsed="false" customFormat="false" customHeight="false" hidden="true" ht="15.75" outlineLevel="0" r="371">
      <c r="A371" s="255"/>
      <c r="B371" s="348"/>
      <c r="C371" s="349" t="n">
        <f aca="false">C369+C367+C365</f>
        <v>0</v>
      </c>
      <c r="D371" s="349" t="n">
        <f aca="false">D369+D367+D365</f>
        <v>0</v>
      </c>
    </row>
    <row collapsed="false" customFormat="false" customHeight="false" hidden="true" ht="15.75" outlineLevel="0" r="372">
      <c r="A372" s="25"/>
    </row>
    <row collapsed="false" customFormat="false" customHeight="true" hidden="true" ht="15.75" outlineLevel="0" r="373">
      <c r="A373" s="350" t="s">
        <v>33</v>
      </c>
      <c r="B373" s="14"/>
      <c r="C373" s="30" t="n">
        <v>0</v>
      </c>
      <c r="D373" s="30" t="n">
        <v>0</v>
      </c>
    </row>
    <row collapsed="false" customFormat="false" customHeight="true" hidden="true" ht="60.75" outlineLevel="0" r="374">
      <c r="A374" s="350"/>
      <c r="B374" s="14"/>
      <c r="C374" s="30"/>
      <c r="D374" s="30"/>
    </row>
    <row collapsed="false" customFormat="false" customHeight="true" hidden="true" ht="47.25" outlineLevel="0" r="375">
      <c r="A375" s="350"/>
      <c r="B375" s="185" t="s">
        <v>237</v>
      </c>
      <c r="C375" s="352" t="n">
        <f aca="false">C376+C377+C378</f>
        <v>0</v>
      </c>
      <c r="D375" s="352" t="n">
        <f aca="false">D376+D377+D378</f>
        <v>0</v>
      </c>
    </row>
    <row collapsed="false" customFormat="false" customHeight="true" hidden="true" ht="30" outlineLevel="0" r="376">
      <c r="A376" s="350"/>
      <c r="B376" s="185"/>
      <c r="C376" s="34" t="n">
        <v>0</v>
      </c>
      <c r="D376" s="34" t="n">
        <v>0</v>
      </c>
    </row>
    <row collapsed="false" customFormat="false" customHeight="true" hidden="true" ht="30" outlineLevel="0" r="377">
      <c r="A377" s="350"/>
      <c r="B377" s="185"/>
      <c r="C377" s="34" t="n">
        <v>0</v>
      </c>
      <c r="D377" s="34" t="n">
        <v>0</v>
      </c>
    </row>
    <row collapsed="false" customFormat="false" customHeight="true" hidden="true" ht="25.5" outlineLevel="0" r="378">
      <c r="A378" s="350"/>
      <c r="B378" s="185"/>
      <c r="C378" s="34" t="n">
        <v>0</v>
      </c>
      <c r="D378" s="34" t="n">
        <v>0</v>
      </c>
    </row>
    <row collapsed="false" customFormat="false" customHeight="true" hidden="true" ht="15.75" outlineLevel="0" r="379">
      <c r="A379" s="350"/>
      <c r="B379" s="185"/>
      <c r="C379" s="304"/>
      <c r="D379" s="304"/>
    </row>
    <row collapsed="false" customFormat="false" customHeight="true" hidden="true" ht="15" outlineLevel="0" r="380">
      <c r="A380" s="350"/>
      <c r="B380" s="353"/>
      <c r="C380" s="352" t="n">
        <f aca="false">C381+C382+C383</f>
        <v>0</v>
      </c>
      <c r="D380" s="352" t="n">
        <f aca="false">D381+D382+D383</f>
        <v>0</v>
      </c>
    </row>
    <row collapsed="false" customFormat="false" customHeight="true" hidden="true" ht="15" outlineLevel="0" r="381">
      <c r="A381" s="350"/>
      <c r="B381" s="353"/>
      <c r="C381" s="34" t="n">
        <v>0</v>
      </c>
      <c r="D381" s="34" t="n">
        <v>0</v>
      </c>
    </row>
    <row collapsed="false" customFormat="false" customHeight="true" hidden="true" ht="15" outlineLevel="0" r="382">
      <c r="A382" s="350"/>
      <c r="B382" s="353"/>
      <c r="C382" s="34" t="n">
        <v>0</v>
      </c>
      <c r="D382" s="34" t="n">
        <v>0</v>
      </c>
    </row>
    <row collapsed="false" customFormat="false" customHeight="true" hidden="true" ht="15.75" outlineLevel="0" r="383">
      <c r="A383" s="350"/>
      <c r="B383" s="338"/>
      <c r="C383" s="304" t="n">
        <v>0</v>
      </c>
      <c r="D383" s="304" t="n">
        <v>0</v>
      </c>
    </row>
    <row collapsed="false" customFormat="false" customHeight="false" hidden="true" ht="15.75" outlineLevel="0" r="384">
      <c r="A384" s="348"/>
      <c r="B384" s="348"/>
      <c r="C384" s="356" t="n">
        <f aca="false">C380+C375+C373</f>
        <v>0</v>
      </c>
      <c r="D384" s="349" t="n">
        <f aca="false">D380+D375+D373</f>
        <v>0</v>
      </c>
    </row>
    <row collapsed="false" customFormat="false" customHeight="false" hidden="true" ht="15.75" outlineLevel="0" r="385">
      <c r="A385" s="1"/>
    </row>
    <row collapsed="false" customFormat="false" customHeight="false" hidden="true" ht="15.75" outlineLevel="0" r="386">
      <c r="A386" s="1"/>
    </row>
    <row collapsed="false" customFormat="false" customHeight="false" hidden="true" ht="15.75" outlineLevel="0" r="387">
      <c r="A387" s="1"/>
    </row>
    <row collapsed="false" customFormat="false" customHeight="false" hidden="true" ht="15.75" outlineLevel="0" r="388">
      <c r="A388" s="1"/>
    </row>
    <row collapsed="false" customFormat="false" customHeight="false" hidden="true" ht="15.75" outlineLevel="0" r="389">
      <c r="A389" s="1"/>
    </row>
    <row collapsed="false" customFormat="false" customHeight="false" hidden="true" ht="15.75" outlineLevel="0" r="390">
      <c r="A390" s="1" t="s">
        <v>238</v>
      </c>
    </row>
    <row collapsed="false" customFormat="false" customHeight="false" hidden="true" ht="15.75" outlineLevel="0" r="391">
      <c r="A391" s="2"/>
    </row>
    <row collapsed="false" customFormat="false" customHeight="false" hidden="true" ht="15.75" outlineLevel="0" r="392">
      <c r="A392" s="26" t="s">
        <v>239</v>
      </c>
      <c r="B392" s="26"/>
      <c r="C392" s="26"/>
    </row>
    <row collapsed="false" customFormat="false" customHeight="false" hidden="true" ht="15.75" outlineLevel="0" r="393">
      <c r="A393" s="2"/>
    </row>
    <row collapsed="false" customFormat="false" customHeight="true" hidden="true" ht="164.25" outlineLevel="0" r="394">
      <c r="A394" s="6" t="s">
        <v>154</v>
      </c>
      <c r="B394" s="6" t="s">
        <v>201</v>
      </c>
      <c r="C394" s="6"/>
      <c r="D394" s="6"/>
    </row>
    <row collapsed="false" customFormat="false" customHeight="false" hidden="true" ht="30" outlineLevel="0" r="395">
      <c r="A395" s="6"/>
      <c r="B395" s="6"/>
      <c r="C395" s="7" t="s">
        <v>57</v>
      </c>
      <c r="D395" s="7" t="s">
        <v>58</v>
      </c>
    </row>
    <row collapsed="false" customFormat="false" customHeight="false" hidden="true" ht="15" outlineLevel="0" r="396">
      <c r="A396" s="182" t="n">
        <v>1</v>
      </c>
      <c r="B396" s="182" t="n">
        <v>4</v>
      </c>
      <c r="C396" s="182" t="n">
        <v>7</v>
      </c>
      <c r="D396" s="182" t="n">
        <v>8</v>
      </c>
    </row>
    <row collapsed="false" customFormat="false" customHeight="true" hidden="true" ht="15" outlineLevel="0" r="397">
      <c r="A397" s="14" t="n">
        <v>3</v>
      </c>
      <c r="B397" s="18" t="s">
        <v>241</v>
      </c>
      <c r="C397" s="203" t="n">
        <f aca="false">C404</f>
        <v>0</v>
      </c>
      <c r="D397" s="357"/>
    </row>
    <row collapsed="false" customFormat="false" customHeight="false" hidden="true" ht="15" outlineLevel="0" r="398">
      <c r="A398" s="14"/>
      <c r="B398" s="18"/>
      <c r="C398" s="203"/>
      <c r="D398" s="357"/>
    </row>
    <row collapsed="false" customFormat="false" customHeight="false" hidden="true" ht="15" outlineLevel="0" r="399">
      <c r="A399" s="14"/>
      <c r="B399" s="18"/>
      <c r="C399" s="203" t="n">
        <f aca="false">C407</f>
        <v>0</v>
      </c>
      <c r="D399" s="357"/>
    </row>
    <row collapsed="false" customFormat="false" customHeight="false" hidden="true" ht="15" outlineLevel="0" r="400">
      <c r="A400" s="14"/>
      <c r="B400" s="18"/>
      <c r="C400" s="203"/>
      <c r="D400" s="357"/>
    </row>
    <row collapsed="false" customFormat="false" customHeight="false" hidden="true" ht="15" outlineLevel="0" r="401">
      <c r="A401" s="14"/>
      <c r="B401" s="18"/>
      <c r="C401" s="203" t="n">
        <f aca="false">C409</f>
        <v>0</v>
      </c>
      <c r="D401" s="357"/>
    </row>
    <row collapsed="false" customFormat="false" customHeight="false" hidden="true" ht="15" outlineLevel="0" r="402">
      <c r="A402" s="14"/>
      <c r="B402" s="18"/>
      <c r="C402" s="203"/>
      <c r="D402" s="357"/>
    </row>
    <row collapsed="false" customFormat="false" customHeight="false" hidden="true" ht="15" outlineLevel="0" r="403">
      <c r="A403" s="9"/>
      <c r="B403" s="20"/>
      <c r="C403" s="358" t="n">
        <f aca="false">C401+C399+C397</f>
        <v>0</v>
      </c>
      <c r="D403" s="358" t="n">
        <f aca="false">D401+D399+D397</f>
        <v>0</v>
      </c>
    </row>
    <row collapsed="false" customFormat="false" customHeight="true" hidden="true" ht="15" outlineLevel="0" r="404">
      <c r="A404" s="359" t="n">
        <v>41642</v>
      </c>
      <c r="B404" s="18" t="s">
        <v>243</v>
      </c>
      <c r="C404" s="360" t="n">
        <v>0</v>
      </c>
      <c r="D404" s="360" t="n">
        <v>0</v>
      </c>
    </row>
    <row collapsed="false" customFormat="false" customHeight="false" hidden="true" ht="15" outlineLevel="0" r="405">
      <c r="A405" s="359"/>
      <c r="B405" s="18"/>
      <c r="C405" s="360"/>
      <c r="D405" s="360"/>
    </row>
    <row collapsed="false" customFormat="false" customHeight="false" hidden="true" ht="15" outlineLevel="0" r="406">
      <c r="A406" s="359"/>
      <c r="B406" s="18"/>
      <c r="C406" s="360"/>
      <c r="D406" s="360"/>
    </row>
    <row collapsed="false" customFormat="false" customHeight="false" hidden="true" ht="15" outlineLevel="0" r="407">
      <c r="A407" s="359"/>
      <c r="B407" s="18"/>
      <c r="C407" s="361" t="n">
        <v>0</v>
      </c>
      <c r="D407" s="362" t="n">
        <v>0</v>
      </c>
    </row>
    <row collapsed="false" customFormat="false" customHeight="false" hidden="true" ht="15" outlineLevel="0" r="408">
      <c r="A408" s="359"/>
      <c r="B408" s="18"/>
      <c r="C408" s="361"/>
      <c r="D408" s="362"/>
    </row>
    <row collapsed="false" customFormat="false" customHeight="false" hidden="true" ht="15" outlineLevel="0" r="409">
      <c r="A409" s="359"/>
      <c r="B409" s="18"/>
      <c r="C409" s="360" t="n">
        <v>0</v>
      </c>
      <c r="D409" s="360" t="n">
        <v>0</v>
      </c>
    </row>
    <row collapsed="false" customFormat="false" customHeight="false" hidden="true" ht="15" outlineLevel="0" r="410">
      <c r="A410" s="359"/>
      <c r="B410" s="18"/>
      <c r="C410" s="360"/>
      <c r="D410" s="360"/>
    </row>
    <row collapsed="false" customFormat="false" customHeight="false" hidden="true" ht="15" outlineLevel="0" r="411">
      <c r="A411" s="363"/>
      <c r="B411" s="20"/>
      <c r="C411" s="260" t="n">
        <f aca="false">C409+C407+C404</f>
        <v>0</v>
      </c>
      <c r="D411" s="260" t="n">
        <f aca="false">D409+D407+D404</f>
        <v>0</v>
      </c>
    </row>
    <row collapsed="false" customFormat="false" customHeight="false" hidden="true" ht="15.75" outlineLevel="0" r="412">
      <c r="A412" s="1"/>
    </row>
    <row collapsed="false" customFormat="false" customHeight="false" hidden="true" ht="15.75" outlineLevel="0" r="413">
      <c r="A413" s="1" t="s">
        <v>244</v>
      </c>
    </row>
    <row collapsed="false" customFormat="false" customHeight="false" hidden="true" ht="15.75" outlineLevel="0" r="414">
      <c r="A414" s="26" t="s">
        <v>151</v>
      </c>
      <c r="B414" s="26"/>
      <c r="C414" s="26"/>
      <c r="D414" s="26"/>
      <c r="E414" s="26"/>
    </row>
    <row collapsed="false" customFormat="false" customHeight="false" hidden="true" ht="15.75" outlineLevel="0" r="415">
      <c r="A415" s="26" t="s">
        <v>245</v>
      </c>
      <c r="B415" s="26"/>
      <c r="C415" s="26"/>
    </row>
    <row collapsed="false" customFormat="false" customHeight="false" hidden="true" ht="15.75" outlineLevel="0" r="416">
      <c r="A416" s="26" t="s">
        <v>246</v>
      </c>
      <c r="B416" s="26"/>
      <c r="C416" s="26"/>
      <c r="D416" s="26"/>
      <c r="E416" s="26"/>
    </row>
    <row collapsed="false" customFormat="false" customHeight="false" hidden="true" ht="15.75" outlineLevel="0" r="417">
      <c r="A417" s="4"/>
    </row>
    <row collapsed="false" customFormat="false" customHeight="true" hidden="true" ht="131.25" outlineLevel="0" r="418">
      <c r="A418" s="146" t="s">
        <v>154</v>
      </c>
      <c r="B418" s="152" t="s">
        <v>249</v>
      </c>
      <c r="C418" s="152" t="s">
        <v>252</v>
      </c>
      <c r="D418" s="152" t="s">
        <v>253</v>
      </c>
      <c r="E418" s="152" t="s">
        <v>255</v>
      </c>
    </row>
    <row collapsed="false" customFormat="false" customHeight="false" hidden="true" ht="15" outlineLevel="0" r="419">
      <c r="A419" s="153" t="s">
        <v>9</v>
      </c>
      <c r="B419" s="152"/>
      <c r="C419" s="152"/>
      <c r="D419" s="152"/>
      <c r="E419" s="152"/>
    </row>
    <row collapsed="false" customFormat="false" customHeight="false" hidden="true" ht="15" outlineLevel="0" r="420">
      <c r="A420" s="364" t="n">
        <v>1</v>
      </c>
      <c r="B420" s="364" t="n">
        <v>4</v>
      </c>
      <c r="C420" s="364" t="n">
        <v>7</v>
      </c>
      <c r="D420" s="365" t="n">
        <v>8</v>
      </c>
      <c r="E420" s="366" t="n">
        <v>10</v>
      </c>
    </row>
    <row collapsed="false" customFormat="false" customHeight="true" hidden="true" ht="120.75" outlineLevel="0" r="421">
      <c r="A421" s="7" t="n">
        <v>1</v>
      </c>
      <c r="B421" s="9" t="s">
        <v>257</v>
      </c>
      <c r="C421" s="20" t="n">
        <v>73.5</v>
      </c>
      <c r="D421" s="14" t="s">
        <v>259</v>
      </c>
      <c r="E421" s="8" t="s">
        <v>261</v>
      </c>
    </row>
    <row collapsed="false" customFormat="false" customHeight="true" hidden="true" ht="15" outlineLevel="0" r="422">
      <c r="A422" s="6" t="n">
        <v>2</v>
      </c>
      <c r="B422" s="14" t="s">
        <v>263</v>
      </c>
      <c r="C422" s="18" t="n">
        <v>1.2</v>
      </c>
      <c r="D422" s="14" t="s">
        <v>259</v>
      </c>
      <c r="E422" s="14" t="s">
        <v>261</v>
      </c>
    </row>
    <row collapsed="false" customFormat="false" customHeight="false" hidden="true" ht="15" outlineLevel="0" r="423">
      <c r="A423" s="6"/>
      <c r="B423" s="14"/>
      <c r="C423" s="18"/>
      <c r="D423" s="14"/>
      <c r="E423" s="14"/>
    </row>
    <row collapsed="false" customFormat="false" customHeight="true" hidden="true" ht="135.75" outlineLevel="0" r="424">
      <c r="A424" s="7" t="n">
        <v>3</v>
      </c>
      <c r="B424" s="9" t="s">
        <v>267</v>
      </c>
      <c r="C424" s="20" t="n">
        <v>10</v>
      </c>
      <c r="D424" s="14" t="s">
        <v>259</v>
      </c>
      <c r="E424" s="8" t="s">
        <v>261</v>
      </c>
    </row>
    <row collapsed="false" customFormat="false" customHeight="true" hidden="true" ht="120.75" outlineLevel="0" r="425">
      <c r="A425" s="7" t="n">
        <v>4</v>
      </c>
      <c r="B425" s="9" t="s">
        <v>270</v>
      </c>
      <c r="C425" s="20" t="n">
        <v>91</v>
      </c>
      <c r="D425" s="14" t="s">
        <v>259</v>
      </c>
      <c r="E425" s="8" t="s">
        <v>261</v>
      </c>
    </row>
    <row collapsed="false" customFormat="false" customHeight="true" hidden="true" ht="150.75" outlineLevel="0" r="426">
      <c r="A426" s="7" t="n">
        <v>5</v>
      </c>
      <c r="B426" s="20" t="s">
        <v>274</v>
      </c>
      <c r="C426" s="20" t="n">
        <v>165</v>
      </c>
      <c r="D426" s="14" t="s">
        <v>275</v>
      </c>
      <c r="E426" s="8" t="s">
        <v>261</v>
      </c>
    </row>
    <row collapsed="false" customFormat="false" customHeight="true" hidden="true" ht="150.75" outlineLevel="0" r="427">
      <c r="A427" s="7" t="n">
        <v>6</v>
      </c>
      <c r="B427" s="9" t="s">
        <v>277</v>
      </c>
      <c r="C427" s="20" t="n">
        <v>13.4</v>
      </c>
      <c r="D427" s="14" t="s">
        <v>259</v>
      </c>
      <c r="E427" s="8" t="s">
        <v>261</v>
      </c>
    </row>
    <row collapsed="false" customFormat="false" customHeight="true" hidden="true" ht="15" outlineLevel="0" r="428">
      <c r="A428" s="6" t="n">
        <v>7</v>
      </c>
      <c r="B428" s="14" t="s">
        <v>279</v>
      </c>
      <c r="C428" s="18" t="n">
        <v>100</v>
      </c>
      <c r="D428" s="14" t="s">
        <v>259</v>
      </c>
      <c r="E428" s="14" t="s">
        <v>261</v>
      </c>
    </row>
    <row collapsed="false" customFormat="false" customHeight="false" hidden="true" ht="15" outlineLevel="0" r="429">
      <c r="A429" s="6"/>
      <c r="B429" s="14"/>
      <c r="C429" s="18"/>
      <c r="D429" s="14"/>
      <c r="E429" s="14"/>
    </row>
    <row collapsed="false" customFormat="false" customHeight="false" hidden="true" ht="15" outlineLevel="0" r="430">
      <c r="A430" s="6"/>
      <c r="B430" s="14"/>
      <c r="C430" s="18"/>
      <c r="D430" s="14"/>
      <c r="E430" s="14"/>
    </row>
    <row collapsed="false" customFormat="false" customHeight="true" hidden="true" ht="15" outlineLevel="0" r="431">
      <c r="A431" s="6" t="n">
        <v>8</v>
      </c>
      <c r="B431" s="14" t="s">
        <v>283</v>
      </c>
      <c r="C431" s="18" t="n">
        <v>100</v>
      </c>
      <c r="D431" s="14" t="s">
        <v>259</v>
      </c>
      <c r="E431" s="14" t="s">
        <v>261</v>
      </c>
    </row>
    <row collapsed="false" customFormat="false" customHeight="false" hidden="true" ht="15" outlineLevel="0" r="432">
      <c r="A432" s="6"/>
      <c r="B432" s="14"/>
      <c r="C432" s="18"/>
      <c r="D432" s="14"/>
      <c r="E432" s="14"/>
    </row>
    <row collapsed="false" customFormat="false" customHeight="false" hidden="true" ht="15" outlineLevel="0" r="433">
      <c r="A433" s="6"/>
      <c r="B433" s="14"/>
      <c r="C433" s="18"/>
      <c r="D433" s="14"/>
      <c r="E433" s="14"/>
    </row>
    <row collapsed="false" customFormat="false" customHeight="true" hidden="true" ht="105.75" outlineLevel="0" r="434">
      <c r="A434" s="7" t="n">
        <v>9</v>
      </c>
      <c r="B434" s="9" t="s">
        <v>287</v>
      </c>
      <c r="C434" s="20" t="n">
        <v>17</v>
      </c>
      <c r="D434" s="14" t="s">
        <v>259</v>
      </c>
      <c r="E434" s="8" t="s">
        <v>261</v>
      </c>
    </row>
    <row collapsed="false" customFormat="false" customHeight="true" hidden="true" ht="135.75" outlineLevel="0" r="435">
      <c r="A435" s="7" t="n">
        <v>10</v>
      </c>
      <c r="B435" s="20" t="s">
        <v>290</v>
      </c>
      <c r="C435" s="9" t="n">
        <v>1</v>
      </c>
      <c r="D435" s="14" t="s">
        <v>259</v>
      </c>
      <c r="E435" s="8" t="s">
        <v>261</v>
      </c>
    </row>
    <row collapsed="false" customFormat="false" customHeight="true" hidden="true" ht="150.75" outlineLevel="0" r="436">
      <c r="A436" s="7" t="n">
        <v>11</v>
      </c>
      <c r="B436" s="9" t="s">
        <v>292</v>
      </c>
      <c r="C436" s="9" t="s">
        <v>148</v>
      </c>
      <c r="D436" s="14" t="s">
        <v>259</v>
      </c>
      <c r="E436" s="8" t="s">
        <v>261</v>
      </c>
    </row>
    <row collapsed="false" customFormat="false" customHeight="true" hidden="true" ht="15" outlineLevel="0" r="437">
      <c r="A437" s="6" t="n">
        <v>12</v>
      </c>
      <c r="B437" s="14" t="s">
        <v>296</v>
      </c>
      <c r="C437" s="14" t="s">
        <v>148</v>
      </c>
      <c r="D437" s="14" t="s">
        <v>259</v>
      </c>
      <c r="E437" s="14" t="s">
        <v>261</v>
      </c>
    </row>
    <row collapsed="false" customFormat="false" customHeight="false" hidden="true" ht="15" outlineLevel="0" r="438">
      <c r="A438" s="6"/>
      <c r="B438" s="14"/>
      <c r="C438" s="14"/>
      <c r="D438" s="14"/>
      <c r="E438" s="14"/>
    </row>
    <row collapsed="false" customFormat="false" customHeight="true" hidden="true" ht="15" outlineLevel="0" r="439">
      <c r="A439" s="6" t="n">
        <v>13</v>
      </c>
      <c r="B439" s="14" t="s">
        <v>300</v>
      </c>
      <c r="C439" s="14" t="n">
        <v>13</v>
      </c>
      <c r="D439" s="14" t="s">
        <v>259</v>
      </c>
      <c r="E439" s="14" t="s">
        <v>261</v>
      </c>
    </row>
    <row collapsed="false" customFormat="false" customHeight="false" hidden="true" ht="15" outlineLevel="0" r="440">
      <c r="A440" s="6"/>
      <c r="B440" s="14"/>
      <c r="C440" s="14"/>
      <c r="D440" s="14"/>
      <c r="E440" s="14"/>
    </row>
    <row collapsed="false" customFormat="false" customHeight="true" hidden="true" ht="120.75" outlineLevel="0" r="441">
      <c r="A441" s="7" t="n">
        <v>14</v>
      </c>
      <c r="B441" s="9" t="s">
        <v>306</v>
      </c>
      <c r="C441" s="9" t="n">
        <v>950</v>
      </c>
      <c r="D441" s="9" t="s">
        <v>259</v>
      </c>
      <c r="E441" s="8" t="s">
        <v>261</v>
      </c>
    </row>
    <row collapsed="false" customFormat="false" customHeight="true" hidden="true" ht="120.75" outlineLevel="0" r="442">
      <c r="A442" s="7" t="n">
        <v>15</v>
      </c>
      <c r="B442" s="9" t="s">
        <v>309</v>
      </c>
      <c r="C442" s="9" t="n">
        <v>95</v>
      </c>
      <c r="D442" s="9" t="s">
        <v>259</v>
      </c>
      <c r="E442" s="8" t="s">
        <v>261</v>
      </c>
    </row>
    <row collapsed="false" customFormat="false" customHeight="true" hidden="true" ht="15" outlineLevel="0" r="443">
      <c r="A443" s="6" t="n">
        <v>16</v>
      </c>
      <c r="B443" s="18" t="s">
        <v>312</v>
      </c>
      <c r="C443" s="14" t="n">
        <v>7.7</v>
      </c>
      <c r="D443" s="14" t="s">
        <v>259</v>
      </c>
      <c r="E443" s="14" t="s">
        <v>261</v>
      </c>
    </row>
    <row collapsed="false" customFormat="false" customHeight="false" hidden="true" ht="15" outlineLevel="0" r="444">
      <c r="A444" s="6"/>
      <c r="B444" s="18"/>
      <c r="C444" s="14"/>
      <c r="D444" s="14"/>
      <c r="E444" s="14"/>
    </row>
    <row collapsed="false" customFormat="false" customHeight="true" hidden="true" ht="105.75" outlineLevel="0" r="445">
      <c r="A445" s="7" t="n">
        <v>17</v>
      </c>
      <c r="B445" s="9" t="s">
        <v>315</v>
      </c>
      <c r="C445" s="20" t="n">
        <v>3890</v>
      </c>
      <c r="D445" s="9" t="s">
        <v>259</v>
      </c>
      <c r="E445" s="8" t="s">
        <v>261</v>
      </c>
    </row>
    <row collapsed="false" customFormat="false" customHeight="false" hidden="true" ht="15.75" outlineLevel="0" r="446">
      <c r="A446" s="144"/>
      <c r="B446" s="144"/>
      <c r="C446" s="144"/>
      <c r="D446" s="144"/>
      <c r="E446" s="144"/>
    </row>
    <row collapsed="false" customFormat="false" customHeight="false" hidden="true" ht="15.75" outlineLevel="0" r="447">
      <c r="A447" s="4"/>
    </row>
    <row collapsed="false" customFormat="false" customHeight="false" hidden="true" ht="15" outlineLevel="0" r="448">
      <c r="A448" s="367" t="s">
        <v>44</v>
      </c>
    </row>
    <row collapsed="false" customFormat="false" customHeight="false" hidden="true" ht="15" outlineLevel="0" r="449">
      <c r="A449" s="368" t="s">
        <v>316</v>
      </c>
    </row>
    <row collapsed="false" customFormat="false" customHeight="false" hidden="true" ht="15" outlineLevel="0" r="450">
      <c r="A450" s="368" t="s">
        <v>317</v>
      </c>
    </row>
    <row collapsed="false" customFormat="false" customHeight="false" hidden="true" ht="15" outlineLevel="0" r="451">
      <c r="A451" s="368" t="s">
        <v>318</v>
      </c>
    </row>
    <row collapsed="false" customFormat="false" customHeight="false" hidden="true" ht="15" outlineLevel="0" r="452">
      <c r="A452" s="368" t="s">
        <v>319</v>
      </c>
    </row>
    <row collapsed="false" customFormat="false" customHeight="false" hidden="true" ht="15" outlineLevel="0" r="453">
      <c r="A453" s="368" t="s">
        <v>320</v>
      </c>
    </row>
    <row collapsed="false" customFormat="false" customHeight="false" hidden="true" ht="15" outlineLevel="0" r="454">
      <c r="A454" s="368" t="s">
        <v>321</v>
      </c>
    </row>
    <row collapsed="false" customFormat="false" customHeight="false" hidden="true" ht="15.75" outlineLevel="0" r="455">
      <c r="A455" s="1"/>
    </row>
    <row collapsed="false" customFormat="false" customHeight="false" hidden="true" ht="15.75" outlineLevel="0" r="456">
      <c r="A456" s="1" t="s">
        <v>421</v>
      </c>
    </row>
    <row collapsed="false" customFormat="false" customHeight="false" hidden="true" ht="15.75" outlineLevel="0" r="457">
      <c r="A457" s="178"/>
    </row>
    <row collapsed="false" customFormat="false" customHeight="false" hidden="true" ht="15.75" outlineLevel="0" r="458">
      <c r="A458" s="27"/>
    </row>
    <row collapsed="false" customFormat="false" customHeight="false" hidden="true" ht="15.75" outlineLevel="0" r="459">
      <c r="A459" s="26" t="s">
        <v>322</v>
      </c>
      <c r="B459" s="26"/>
    </row>
    <row collapsed="false" customFormat="false" customHeight="false" hidden="true" ht="22.5" outlineLevel="0" r="460">
      <c r="A460" s="26" t="s">
        <v>422</v>
      </c>
      <c r="B460" s="26"/>
      <c r="C460" s="26"/>
      <c r="D460" s="26"/>
    </row>
    <row collapsed="false" customFormat="false" customHeight="false" hidden="true" ht="15.75" outlineLevel="0" r="461">
      <c r="A461" s="4"/>
    </row>
    <row collapsed="false" customFormat="false" customHeight="false" hidden="true" ht="15.75" outlineLevel="0" r="462">
      <c r="A462" s="25" t="s">
        <v>423</v>
      </c>
    </row>
    <row collapsed="false" customFormat="false" customHeight="false" hidden="true" ht="15.75" outlineLevel="0" r="463">
      <c r="A463" s="25" t="s">
        <v>424</v>
      </c>
    </row>
    <row collapsed="false" customFormat="false" customHeight="false" hidden="true" ht="15.75" outlineLevel="0" r="464">
      <c r="A464" s="25"/>
    </row>
    <row collapsed="false" customFormat="false" customHeight="true" hidden="true" ht="177.75" outlineLevel="0" r="465">
      <c r="A465" s="152" t="s">
        <v>326</v>
      </c>
      <c r="B465" s="152" t="s">
        <v>329</v>
      </c>
      <c r="C465" s="152"/>
      <c r="D465" s="152"/>
      <c r="E465" s="152"/>
      <c r="F465" s="152"/>
      <c r="G465" s="152" t="s">
        <v>333</v>
      </c>
      <c r="H465" s="152"/>
      <c r="I465" s="152"/>
      <c r="J465" s="152"/>
    </row>
    <row collapsed="false" customFormat="false" customHeight="false" hidden="true" ht="38.25" outlineLevel="0" r="466">
      <c r="A466" s="152"/>
      <c r="B466" s="152"/>
      <c r="C466" s="153" t="s">
        <v>58</v>
      </c>
      <c r="D466" s="153" t="s">
        <v>334</v>
      </c>
      <c r="E466" s="153" t="s">
        <v>58</v>
      </c>
      <c r="F466" s="153" t="s">
        <v>425</v>
      </c>
      <c r="G466" s="153" t="s">
        <v>57</v>
      </c>
      <c r="H466" s="153" t="s">
        <v>58</v>
      </c>
      <c r="I466" s="153" t="s">
        <v>334</v>
      </c>
      <c r="J466" s="151" t="s">
        <v>425</v>
      </c>
    </row>
    <row collapsed="false" customFormat="false" customHeight="false" hidden="true" ht="15" outlineLevel="0" r="467">
      <c r="A467" s="364" t="n">
        <v>1</v>
      </c>
      <c r="B467" s="364" t="n">
        <v>4</v>
      </c>
      <c r="C467" s="364" t="n">
        <v>7</v>
      </c>
      <c r="D467" s="364" t="n">
        <v>8</v>
      </c>
      <c r="E467" s="364" t="n">
        <v>11</v>
      </c>
      <c r="F467" s="364" t="n">
        <v>13</v>
      </c>
      <c r="G467" s="364" t="n">
        <v>14</v>
      </c>
      <c r="H467" s="364" t="n">
        <v>15</v>
      </c>
      <c r="I467" s="364" t="n">
        <v>16</v>
      </c>
      <c r="J467" s="366" t="n">
        <v>17</v>
      </c>
    </row>
    <row collapsed="false" customFormat="false" customHeight="true" hidden="true" ht="15.75" outlineLevel="0" r="468">
      <c r="A468" s="7" t="n">
        <v>1</v>
      </c>
      <c r="B468" s="191"/>
      <c r="C468" s="191"/>
      <c r="D468" s="191"/>
      <c r="E468" s="191"/>
      <c r="F468" s="191"/>
      <c r="G468" s="191"/>
      <c r="H468" s="191"/>
      <c r="I468" s="191"/>
      <c r="J468" s="191"/>
    </row>
    <row collapsed="false" customFormat="false" customHeight="false" hidden="true" ht="15" outlineLevel="0" r="469">
      <c r="A469" s="390" t="s">
        <v>15</v>
      </c>
      <c r="B469" s="391"/>
      <c r="C469" s="391"/>
      <c r="D469" s="391"/>
      <c r="E469" s="391"/>
      <c r="F469" s="391"/>
      <c r="G469" s="391"/>
      <c r="H469" s="391"/>
      <c r="I469" s="391"/>
      <c r="J469" s="392"/>
    </row>
    <row collapsed="false" customFormat="false" customHeight="false" hidden="true" ht="15" outlineLevel="0" r="470">
      <c r="A470" s="390" t="s">
        <v>20</v>
      </c>
      <c r="B470" s="391"/>
      <c r="C470" s="391"/>
      <c r="D470" s="391"/>
      <c r="E470" s="391"/>
      <c r="F470" s="391"/>
      <c r="G470" s="391"/>
      <c r="H470" s="391"/>
      <c r="I470" s="391"/>
      <c r="J470" s="392"/>
    </row>
    <row collapsed="false" customFormat="false" customHeight="true" hidden="true" ht="15.75" outlineLevel="0" r="471">
      <c r="A471" s="7" t="n">
        <v>2</v>
      </c>
      <c r="B471" s="191"/>
      <c r="C471" s="191"/>
      <c r="D471" s="191"/>
      <c r="E471" s="191"/>
      <c r="F471" s="191"/>
      <c r="G471" s="191"/>
      <c r="H471" s="191"/>
      <c r="I471" s="191"/>
      <c r="J471" s="191"/>
    </row>
    <row collapsed="false" customFormat="false" customHeight="false" hidden="true" ht="15" outlineLevel="0" r="472">
      <c r="A472" s="390" t="s">
        <v>234</v>
      </c>
      <c r="B472" s="391"/>
      <c r="C472" s="391"/>
      <c r="D472" s="391"/>
      <c r="E472" s="391"/>
      <c r="F472" s="391"/>
      <c r="G472" s="391"/>
      <c r="H472" s="391"/>
      <c r="I472" s="391"/>
      <c r="J472" s="392"/>
    </row>
    <row collapsed="false" customFormat="false" customHeight="false" hidden="true" ht="15" outlineLevel="0" r="473">
      <c r="A473" s="390" t="s">
        <v>33</v>
      </c>
      <c r="B473" s="391"/>
      <c r="C473" s="391"/>
      <c r="D473" s="391"/>
      <c r="E473" s="391"/>
      <c r="F473" s="391"/>
      <c r="G473" s="391"/>
      <c r="H473" s="391"/>
      <c r="I473" s="391"/>
      <c r="J473" s="392"/>
    </row>
    <row collapsed="false" customFormat="false" customHeight="true" hidden="true" ht="15.75" outlineLevel="0" r="474">
      <c r="A474" s="390" t="n">
        <v>3</v>
      </c>
      <c r="B474" s="393"/>
      <c r="C474" s="393"/>
      <c r="D474" s="393"/>
      <c r="E474" s="393"/>
      <c r="F474" s="393"/>
      <c r="G474" s="393"/>
      <c r="H474" s="393"/>
      <c r="I474" s="393"/>
      <c r="J474" s="393"/>
    </row>
    <row collapsed="false" customFormat="false" customHeight="false" hidden="true" ht="15" outlineLevel="0" r="475">
      <c r="A475" s="390" t="s">
        <v>349</v>
      </c>
      <c r="B475" s="391"/>
      <c r="C475" s="391"/>
      <c r="D475" s="391"/>
      <c r="E475" s="391"/>
      <c r="F475" s="391"/>
      <c r="G475" s="391"/>
      <c r="H475" s="391"/>
      <c r="I475" s="391"/>
      <c r="J475" s="392"/>
    </row>
    <row collapsed="false" customFormat="false" customHeight="false" hidden="true" ht="15.75" outlineLevel="0" r="476">
      <c r="A476" s="25"/>
    </row>
    <row collapsed="false" customFormat="false" customHeight="false" hidden="true" ht="15.75" outlineLevel="0" r="477">
      <c r="A477" s="4" t="s">
        <v>44</v>
      </c>
    </row>
    <row collapsed="false" customFormat="false" customHeight="false" hidden="true" ht="15.75" outlineLevel="0" r="478">
      <c r="A478" s="194" t="s">
        <v>352</v>
      </c>
      <c r="B478" s="194"/>
      <c r="C478" s="194"/>
      <c r="D478" s="194"/>
      <c r="E478" s="194"/>
      <c r="F478" s="194"/>
      <c r="G478" s="194"/>
      <c r="H478" s="194"/>
      <c r="I478" s="194"/>
      <c r="J478" s="194"/>
    </row>
    <row collapsed="false" customFormat="false" customHeight="false" hidden="true" ht="15.75" outlineLevel="0" r="479">
      <c r="A479" s="4"/>
    </row>
    <row collapsed="false" customFormat="false" customHeight="false" hidden="true" ht="15.75" outlineLevel="0" r="480">
      <c r="A480" s="178"/>
    </row>
    <row collapsed="false" customFormat="false" customHeight="false" hidden="true" ht="15.75" outlineLevel="0" r="481">
      <c r="A481" s="1" t="s">
        <v>353</v>
      </c>
    </row>
    <row collapsed="false" customFormat="false" customHeight="false" hidden="true" ht="15.75" outlineLevel="0" r="482">
      <c r="A482" s="178"/>
    </row>
    <row collapsed="false" customFormat="false" customHeight="false" hidden="true" ht="15.75" outlineLevel="0" r="483">
      <c r="A483" s="26" t="s">
        <v>151</v>
      </c>
      <c r="B483" s="26"/>
    </row>
    <row collapsed="false" customFormat="false" customHeight="false" hidden="true" ht="15.75" outlineLevel="0" r="484">
      <c r="A484" s="26" t="s">
        <v>354</v>
      </c>
      <c r="B484" s="26"/>
    </row>
    <row collapsed="false" customFormat="false" customHeight="false" hidden="true" ht="15.75" outlineLevel="0" r="485">
      <c r="A485" s="3" t="s">
        <v>355</v>
      </c>
      <c r="B485" s="3"/>
    </row>
    <row collapsed="false" customFormat="false" customHeight="false" hidden="true" ht="15.75" outlineLevel="0" r="486">
      <c r="A486" s="2"/>
    </row>
    <row collapsed="false" customFormat="false" customHeight="true" hidden="true" ht="90" outlineLevel="0" r="487">
      <c r="A487" s="6" t="s">
        <v>326</v>
      </c>
      <c r="B487" s="6" t="s">
        <v>357</v>
      </c>
      <c r="C487" s="185" t="s">
        <v>358</v>
      </c>
    </row>
    <row collapsed="false" customFormat="false" customHeight="true" hidden="true" ht="15.75" outlineLevel="0" r="488">
      <c r="A488" s="6"/>
      <c r="B488" s="6" t="s">
        <v>360</v>
      </c>
      <c r="C488" s="189" t="s">
        <v>362</v>
      </c>
    </row>
    <row collapsed="false" customFormat="false" customHeight="false" hidden="true" ht="15" outlineLevel="0" r="489">
      <c r="A489" s="6"/>
      <c r="B489" s="6"/>
      <c r="C489" s="150"/>
    </row>
    <row collapsed="false" customFormat="false" customHeight="false" hidden="true" ht="15" outlineLevel="0" r="490">
      <c r="A490" s="182" t="n">
        <v>1</v>
      </c>
      <c r="B490" s="182" t="n">
        <v>4</v>
      </c>
      <c r="C490" s="197" t="n">
        <v>7</v>
      </c>
    </row>
    <row collapsed="false" customFormat="false" customHeight="true" hidden="true" ht="31.5" outlineLevel="0" r="491">
      <c r="A491" s="7" t="n">
        <v>1</v>
      </c>
      <c r="B491" s="6"/>
      <c r="C491" s="6"/>
    </row>
    <row collapsed="false" customFormat="false" customHeight="false" hidden="true" ht="15" outlineLevel="0" r="492">
      <c r="A492" s="16" t="s">
        <v>15</v>
      </c>
      <c r="B492" s="9" t="n">
        <v>73.5</v>
      </c>
      <c r="C492" s="8"/>
    </row>
    <row collapsed="false" customFormat="false" customHeight="false" hidden="true" ht="15" outlineLevel="0" r="493">
      <c r="A493" s="16" t="s">
        <v>20</v>
      </c>
      <c r="B493" s="9" t="n">
        <v>1.7</v>
      </c>
      <c r="C493" s="8"/>
    </row>
    <row collapsed="false" customFormat="false" customHeight="false" hidden="true" ht="15" outlineLevel="0" r="494">
      <c r="A494" s="16" t="s">
        <v>340</v>
      </c>
      <c r="B494" s="9" t="n">
        <v>10</v>
      </c>
      <c r="C494" s="8"/>
    </row>
    <row collapsed="false" customFormat="false" customHeight="false" hidden="true" ht="15" outlineLevel="0" r="495">
      <c r="A495" s="16" t="s">
        <v>343</v>
      </c>
      <c r="B495" s="9" t="n">
        <v>91</v>
      </c>
      <c r="C495" s="8"/>
    </row>
    <row collapsed="false" customFormat="false" customHeight="false" hidden="true" ht="15" outlineLevel="0" r="496">
      <c r="A496" s="16" t="s">
        <v>369</v>
      </c>
      <c r="B496" s="9" t="n">
        <v>165</v>
      </c>
      <c r="C496" s="8"/>
    </row>
    <row collapsed="false" customFormat="false" customHeight="false" hidden="true" ht="15" outlineLevel="0" r="497">
      <c r="A497" s="16" t="s">
        <v>371</v>
      </c>
      <c r="B497" s="9" t="n">
        <v>13.4</v>
      </c>
      <c r="C497" s="8"/>
    </row>
    <row collapsed="false" customFormat="false" customHeight="false" hidden="true" ht="15" outlineLevel="0" r="498">
      <c r="A498" s="16" t="s">
        <v>373</v>
      </c>
      <c r="B498" s="9" t="n">
        <v>100</v>
      </c>
      <c r="C498" s="8"/>
    </row>
    <row collapsed="false" customFormat="false" customHeight="false" hidden="true" ht="15" outlineLevel="0" r="499">
      <c r="A499" s="16" t="s">
        <v>375</v>
      </c>
      <c r="B499" s="9" t="n">
        <v>100</v>
      </c>
      <c r="C499" s="8"/>
    </row>
    <row collapsed="false" customFormat="false" customHeight="false" hidden="true" ht="15" outlineLevel="0" r="500">
      <c r="A500" s="16" t="s">
        <v>377</v>
      </c>
      <c r="B500" s="9" t="n">
        <v>17</v>
      </c>
      <c r="C500" s="8"/>
    </row>
    <row collapsed="false" customFormat="false" customHeight="false" hidden="true" ht="15" outlineLevel="0" r="501">
      <c r="A501" s="16" t="s">
        <v>379</v>
      </c>
      <c r="B501" s="9" t="n">
        <v>1</v>
      </c>
      <c r="C501" s="8"/>
    </row>
    <row collapsed="false" customFormat="false" customHeight="false" hidden="true" ht="15" outlineLevel="0" r="502">
      <c r="A502" s="16" t="s">
        <v>381</v>
      </c>
      <c r="B502" s="9" t="n">
        <v>55.7</v>
      </c>
      <c r="C502" s="8"/>
    </row>
    <row collapsed="false" customFormat="false" customHeight="false" hidden="true" ht="15" outlineLevel="0" r="503">
      <c r="A503" s="16" t="s">
        <v>383</v>
      </c>
      <c r="B503" s="9" t="n">
        <v>29.6</v>
      </c>
      <c r="C503" s="8"/>
    </row>
    <row collapsed="false" customFormat="false" customHeight="true" hidden="true" ht="30" outlineLevel="0" r="504">
      <c r="A504" s="7" t="n">
        <v>2</v>
      </c>
      <c r="B504" s="191"/>
      <c r="C504" s="191"/>
    </row>
    <row collapsed="false" customFormat="false" customHeight="false" hidden="true" ht="15" outlineLevel="0" r="505">
      <c r="A505" s="16" t="s">
        <v>234</v>
      </c>
      <c r="B505" s="9" t="n">
        <v>12.4</v>
      </c>
      <c r="C505" s="8"/>
    </row>
    <row collapsed="false" customFormat="false" customHeight="false" hidden="true" ht="15" outlineLevel="0" r="506">
      <c r="A506" s="16" t="s">
        <v>33</v>
      </c>
      <c r="B506" s="9" t="n">
        <v>850</v>
      </c>
      <c r="C506" s="8"/>
    </row>
    <row collapsed="false" customFormat="false" customHeight="false" hidden="true" ht="15" outlineLevel="0" r="507">
      <c r="A507" s="16" t="s">
        <v>387</v>
      </c>
      <c r="B507" s="9" t="n">
        <v>95</v>
      </c>
      <c r="C507" s="8"/>
    </row>
    <row collapsed="false" customFormat="false" customHeight="true" hidden="true" ht="45" outlineLevel="0" r="508">
      <c r="A508" s="7" t="n">
        <v>3</v>
      </c>
      <c r="B508" s="191"/>
      <c r="C508" s="191"/>
    </row>
    <row collapsed="false" customFormat="false" customHeight="true" hidden="true" ht="31.5" outlineLevel="0" r="509">
      <c r="A509" s="346" t="s">
        <v>349</v>
      </c>
      <c r="B509" s="14" t="n">
        <v>7.7</v>
      </c>
      <c r="C509" s="14"/>
    </row>
    <row collapsed="false" customFormat="false" customHeight="false" hidden="true" ht="15" outlineLevel="0" r="510">
      <c r="A510" s="346"/>
      <c r="B510" s="14"/>
      <c r="C510" s="14"/>
    </row>
    <row collapsed="false" customFormat="false" customHeight="true" hidden="true" ht="31.5" outlineLevel="0" r="511">
      <c r="A511" s="346" t="s">
        <v>392</v>
      </c>
      <c r="B511" s="14" t="n">
        <v>3890</v>
      </c>
      <c r="C511" s="14"/>
    </row>
    <row collapsed="false" customFormat="false" customHeight="false" hidden="true" ht="15" outlineLevel="0" r="512">
      <c r="A512" s="346"/>
      <c r="B512" s="14"/>
      <c r="C512" s="14"/>
    </row>
    <row collapsed="false" customFormat="false" customHeight="false" hidden="true" ht="15.75" outlineLevel="0" r="513">
      <c r="A513" s="25"/>
    </row>
    <row collapsed="false" customFormat="false" customHeight="false" hidden="true" ht="15" outlineLevel="0" r="514">
      <c r="A514" s="367" t="s">
        <v>44</v>
      </c>
    </row>
    <row collapsed="false" customFormat="false" customHeight="false" hidden="true" ht="15.75" outlineLevel="0" r="515">
      <c r="A515" s="194" t="s">
        <v>394</v>
      </c>
      <c r="B515" s="194"/>
      <c r="C515" s="194"/>
    </row>
    <row collapsed="false" customFormat="false" customHeight="false" hidden="false" ht="15.75" outlineLevel="0" r="517">
      <c r="A517" s="26" t="s">
        <v>353</v>
      </c>
      <c r="B517" s="26"/>
      <c r="C517" s="26"/>
      <c r="D517" s="26"/>
      <c r="E517" s="26"/>
    </row>
    <row collapsed="false" customFormat="false" customHeight="false" hidden="false" ht="15.75" outlineLevel="0" r="518">
      <c r="A518" s="26" t="s">
        <v>322</v>
      </c>
      <c r="B518" s="26"/>
      <c r="C518" s="26"/>
      <c r="D518" s="26"/>
      <c r="E518" s="26"/>
    </row>
    <row collapsed="false" customFormat="false" customHeight="false" hidden="false" ht="15.75" outlineLevel="0" r="519">
      <c r="A519" s="26" t="s">
        <v>396</v>
      </c>
      <c r="B519" s="26"/>
      <c r="C519" s="26"/>
      <c r="D519" s="26"/>
      <c r="E519" s="26"/>
    </row>
    <row collapsed="false" customFormat="false" customHeight="false" hidden="false" ht="15.75" outlineLevel="0" r="520">
      <c r="A520" s="26" t="s">
        <v>397</v>
      </c>
      <c r="B520" s="26"/>
      <c r="C520" s="26"/>
      <c r="D520" s="26"/>
      <c r="E520" s="26"/>
    </row>
    <row collapsed="false" customFormat="false" customHeight="false" hidden="true" ht="15.75" outlineLevel="0" r="521">
      <c r="A521" s="178"/>
    </row>
    <row collapsed="false" customFormat="false" customHeight="true" hidden="false" ht="12.2" outlineLevel="0" r="522">
      <c r="A522" s="178"/>
    </row>
    <row collapsed="false" customFormat="false" customHeight="true" hidden="false" ht="35.85" outlineLevel="0" r="523">
      <c r="A523" s="403" t="s">
        <v>398</v>
      </c>
      <c r="B523" s="403" t="s">
        <v>399</v>
      </c>
      <c r="C523" s="403" t="s">
        <v>400</v>
      </c>
      <c r="D523" s="403" t="s">
        <v>401</v>
      </c>
      <c r="E523" s="403" t="s">
        <v>402</v>
      </c>
    </row>
    <row collapsed="false" customFormat="false" customHeight="false" hidden="false" ht="15.75" outlineLevel="0" r="524">
      <c r="A524" s="404" t="n">
        <v>1</v>
      </c>
      <c r="B524" s="404" t="n">
        <v>2</v>
      </c>
      <c r="C524" s="404" t="n">
        <v>3</v>
      </c>
      <c r="D524" s="404" t="n">
        <v>4</v>
      </c>
      <c r="E524" s="404" t="n">
        <v>5</v>
      </c>
    </row>
    <row collapsed="false" customFormat="false" customHeight="true" hidden="false" ht="45.75" outlineLevel="0" r="525">
      <c r="A525" s="399" t="s">
        <v>429</v>
      </c>
      <c r="B525" s="405"/>
      <c r="C525" s="405"/>
      <c r="D525" s="405"/>
      <c r="E525" s="405"/>
    </row>
    <row collapsed="false" customFormat="false" customHeight="true" hidden="false" ht="46.5" outlineLevel="0" r="526">
      <c r="A526" s="399" t="s">
        <v>430</v>
      </c>
      <c r="B526" s="405"/>
      <c r="C526" s="405"/>
      <c r="D526" s="405"/>
      <c r="E526" s="405"/>
    </row>
    <row collapsed="false" customFormat="false" customHeight="true" hidden="false" ht="40.35" outlineLevel="0" r="527">
      <c r="A527" s="399" t="s">
        <v>431</v>
      </c>
      <c r="B527" s="405"/>
      <c r="C527" s="405"/>
      <c r="D527" s="405"/>
      <c r="E527" s="405"/>
    </row>
    <row collapsed="false" customFormat="false" customHeight="true" hidden="false" ht="39.6" outlineLevel="0" r="528">
      <c r="A528" s="399" t="s">
        <v>433</v>
      </c>
      <c r="B528" s="405"/>
      <c r="C528" s="405"/>
      <c r="D528" s="405"/>
      <c r="E528" s="405"/>
    </row>
    <row collapsed="false" customFormat="false" customHeight="true" hidden="false" ht="43.9" outlineLevel="0" r="529">
      <c r="A529" s="399" t="s">
        <v>412</v>
      </c>
      <c r="B529" s="405"/>
      <c r="C529" s="405"/>
      <c r="D529" s="405"/>
      <c r="E529" s="406"/>
    </row>
    <row collapsed="false" customFormat="false" customHeight="true" hidden="false" ht="69" outlineLevel="0" r="530">
      <c r="A530" s="399" t="s">
        <v>413</v>
      </c>
      <c r="B530" s="405"/>
      <c r="C530" s="405"/>
      <c r="D530" s="405"/>
      <c r="E530" s="406"/>
    </row>
    <row collapsed="false" customFormat="false" customHeight="true" hidden="false" ht="60.15" outlineLevel="0" r="531">
      <c r="A531" s="400" t="s">
        <v>405</v>
      </c>
      <c r="B531" s="405"/>
      <c r="C531" s="405"/>
      <c r="D531" s="405"/>
      <c r="E531" s="405"/>
    </row>
    <row collapsed="false" customFormat="false" customHeight="true" hidden="false" ht="42.95" outlineLevel="0" r="532">
      <c r="A532" s="399" t="s">
        <v>436</v>
      </c>
      <c r="B532" s="405"/>
      <c r="C532" s="405"/>
      <c r="D532" s="405"/>
      <c r="E532" s="405"/>
    </row>
    <row collapsed="false" customFormat="false" customHeight="true" hidden="false" ht="30.75" outlineLevel="0" r="533">
      <c r="A533" s="399" t="s">
        <v>437</v>
      </c>
      <c r="B533" s="405"/>
      <c r="C533" s="405"/>
      <c r="D533" s="405"/>
      <c r="E533" s="405"/>
    </row>
    <row collapsed="false" customFormat="false" customHeight="true" hidden="false" ht="33.4" outlineLevel="0" r="534">
      <c r="A534" s="399" t="s">
        <v>438</v>
      </c>
      <c r="B534" s="405"/>
      <c r="C534" s="405"/>
      <c r="D534" s="405"/>
      <c r="E534" s="405"/>
    </row>
    <row collapsed="false" customFormat="false" customHeight="true" hidden="false" ht="35.1" outlineLevel="0" r="535">
      <c r="A535" s="400" t="s">
        <v>439</v>
      </c>
      <c r="B535" s="405"/>
      <c r="C535" s="405"/>
      <c r="D535" s="405"/>
      <c r="E535" s="405"/>
    </row>
    <row collapsed="false" customFormat="false" customHeight="true" hidden="false" ht="34.15" outlineLevel="0" r="536">
      <c r="A536" s="400" t="s">
        <v>440</v>
      </c>
      <c r="B536" s="405"/>
      <c r="C536" s="405"/>
      <c r="D536" s="405"/>
      <c r="E536" s="405"/>
    </row>
    <row collapsed="false" customFormat="false" customHeight="true" hidden="false" ht="41.25" outlineLevel="0" r="537">
      <c r="A537" s="407" t="s">
        <v>110</v>
      </c>
      <c r="B537" s="175"/>
      <c r="C537" s="175"/>
      <c r="D537" s="175"/>
      <c r="E537" s="175"/>
    </row>
    <row collapsed="false" customFormat="false" customHeight="true" hidden="true" ht="15.75" outlineLevel="0" r="538"/>
    <row collapsed="false" customFormat="false" customHeight="true" hidden="true" ht="16.5" outlineLevel="0" r="539"/>
    <row collapsed="false" customFormat="false" customHeight="true" hidden="false" ht="25.5" outlineLevel="0" r="540"/>
  </sheetData>
  <mergeCells count="411">
    <mergeCell ref="C5:C6"/>
    <mergeCell ref="A8:A9"/>
    <mergeCell ref="B8:B9"/>
    <mergeCell ref="C8:C9"/>
    <mergeCell ref="A13:A14"/>
    <mergeCell ref="B13:B14"/>
    <mergeCell ref="C13:C14"/>
    <mergeCell ref="A17:A18"/>
    <mergeCell ref="B17:B18"/>
    <mergeCell ref="C17:C18"/>
    <mergeCell ref="A19:A20"/>
    <mergeCell ref="B19:B20"/>
    <mergeCell ref="C19:C20"/>
    <mergeCell ref="A26:C26"/>
    <mergeCell ref="A27:C27"/>
    <mergeCell ref="A29:A31"/>
    <mergeCell ref="B30:B31"/>
    <mergeCell ref="E30:E31"/>
    <mergeCell ref="F30:H31"/>
    <mergeCell ref="F32:H32"/>
    <mergeCell ref="A33:A47"/>
    <mergeCell ref="B33:B37"/>
    <mergeCell ref="F33:H33"/>
    <mergeCell ref="F34:G34"/>
    <mergeCell ref="F35:G35"/>
    <mergeCell ref="F36:G36"/>
    <mergeCell ref="F37:G37"/>
    <mergeCell ref="B38:B42"/>
    <mergeCell ref="F38:H38"/>
    <mergeCell ref="F39:G39"/>
    <mergeCell ref="F40:G40"/>
    <mergeCell ref="F41:G41"/>
    <mergeCell ref="F42:G42"/>
    <mergeCell ref="B43:B47"/>
    <mergeCell ref="F43:H43"/>
    <mergeCell ref="F44:G44"/>
    <mergeCell ref="F45:G45"/>
    <mergeCell ref="F46:G46"/>
    <mergeCell ref="F47:G47"/>
    <mergeCell ref="A48:A52"/>
    <mergeCell ref="B48:B52"/>
    <mergeCell ref="F48:H48"/>
    <mergeCell ref="F49:G49"/>
    <mergeCell ref="F50:G50"/>
    <mergeCell ref="F51:G51"/>
    <mergeCell ref="F52:G52"/>
    <mergeCell ref="A53:A67"/>
    <mergeCell ref="B53:B57"/>
    <mergeCell ref="F53:H53"/>
    <mergeCell ref="F54:G54"/>
    <mergeCell ref="F55:G55"/>
    <mergeCell ref="F56:G56"/>
    <mergeCell ref="F57:G57"/>
    <mergeCell ref="B58:B62"/>
    <mergeCell ref="F59:G59"/>
    <mergeCell ref="F60:G60"/>
    <mergeCell ref="F61:G61"/>
    <mergeCell ref="F62:G62"/>
    <mergeCell ref="B63:B67"/>
    <mergeCell ref="F64:G64"/>
    <mergeCell ref="F65:G65"/>
    <mergeCell ref="F66:G66"/>
    <mergeCell ref="F67:G67"/>
    <mergeCell ref="A68:A72"/>
    <mergeCell ref="B68:B72"/>
    <mergeCell ref="F69:G69"/>
    <mergeCell ref="F70:G70"/>
    <mergeCell ref="F71:G71"/>
    <mergeCell ref="F72:G72"/>
    <mergeCell ref="A73:A84"/>
    <mergeCell ref="B73:B76"/>
    <mergeCell ref="G73:H73"/>
    <mergeCell ref="G74:H74"/>
    <mergeCell ref="G75:H75"/>
    <mergeCell ref="G76:H76"/>
    <mergeCell ref="B77:B80"/>
    <mergeCell ref="G77:H77"/>
    <mergeCell ref="G78:H78"/>
    <mergeCell ref="G79:H79"/>
    <mergeCell ref="G80:H80"/>
    <mergeCell ref="B81:B84"/>
    <mergeCell ref="G81:H81"/>
    <mergeCell ref="G82:H82"/>
    <mergeCell ref="G83:H83"/>
    <mergeCell ref="G84:H84"/>
    <mergeCell ref="G85:H85"/>
    <mergeCell ref="A86:A91"/>
    <mergeCell ref="B86:B87"/>
    <mergeCell ref="E86:E87"/>
    <mergeCell ref="F86:H87"/>
    <mergeCell ref="B88:B89"/>
    <mergeCell ref="E88:E89"/>
    <mergeCell ref="F88:H89"/>
    <mergeCell ref="B90:B91"/>
    <mergeCell ref="E90:E91"/>
    <mergeCell ref="F90:H91"/>
    <mergeCell ref="F92:H92"/>
    <mergeCell ref="B93:B94"/>
    <mergeCell ref="E93:E94"/>
    <mergeCell ref="F93:H94"/>
    <mergeCell ref="A94:A104"/>
    <mergeCell ref="B95:B99"/>
    <mergeCell ref="B103:B104"/>
    <mergeCell ref="F105:H105"/>
    <mergeCell ref="B106:B107"/>
    <mergeCell ref="E106:E107"/>
    <mergeCell ref="F106:H107"/>
    <mergeCell ref="B108:B109"/>
    <mergeCell ref="E108:E109"/>
    <mergeCell ref="F108:H109"/>
    <mergeCell ref="B110:B111"/>
    <mergeCell ref="E110:E111"/>
    <mergeCell ref="F110:H111"/>
    <mergeCell ref="F112:H112"/>
    <mergeCell ref="B113:B114"/>
    <mergeCell ref="E113:E114"/>
    <mergeCell ref="F113:H114"/>
    <mergeCell ref="B115:B119"/>
    <mergeCell ref="B123:B124"/>
    <mergeCell ref="F125:H125"/>
    <mergeCell ref="B126:B127"/>
    <mergeCell ref="E126:E127"/>
    <mergeCell ref="F126:H127"/>
    <mergeCell ref="A127:A130"/>
    <mergeCell ref="B128:B129"/>
    <mergeCell ref="E128:E129"/>
    <mergeCell ref="F128:H129"/>
    <mergeCell ref="B130:B131"/>
    <mergeCell ref="E130:E131"/>
    <mergeCell ref="F130:H131"/>
    <mergeCell ref="F132:H132"/>
    <mergeCell ref="B133:B134"/>
    <mergeCell ref="E133:E134"/>
    <mergeCell ref="F133:H134"/>
    <mergeCell ref="B135:B136"/>
    <mergeCell ref="E135:E136"/>
    <mergeCell ref="F135:H136"/>
    <mergeCell ref="B137:B138"/>
    <mergeCell ref="E137:E138"/>
    <mergeCell ref="F137:H138"/>
    <mergeCell ref="F139:H139"/>
    <mergeCell ref="A142:C142"/>
    <mergeCell ref="A143:C143"/>
    <mergeCell ref="A144:D144"/>
    <mergeCell ref="I147:O147"/>
    <mergeCell ref="I148:O148"/>
    <mergeCell ref="I149:O149"/>
    <mergeCell ref="I150:O150"/>
    <mergeCell ref="I151:O151"/>
    <mergeCell ref="B152:B153"/>
    <mergeCell ref="C152:C153"/>
    <mergeCell ref="D152:D153"/>
    <mergeCell ref="E152:E153"/>
    <mergeCell ref="F152:F153"/>
    <mergeCell ref="G152:H153"/>
    <mergeCell ref="J152:K153"/>
    <mergeCell ref="L152:L153"/>
    <mergeCell ref="M152:M153"/>
    <mergeCell ref="N152:O153"/>
    <mergeCell ref="G154:H154"/>
    <mergeCell ref="J154:K154"/>
    <mergeCell ref="N154:O154"/>
    <mergeCell ref="G155:H155"/>
    <mergeCell ref="J155:K155"/>
    <mergeCell ref="N155:O155"/>
    <mergeCell ref="G156:H156"/>
    <mergeCell ref="J156:K156"/>
    <mergeCell ref="N156:O156"/>
    <mergeCell ref="G157:H157"/>
    <mergeCell ref="J157:K157"/>
    <mergeCell ref="N157:O157"/>
    <mergeCell ref="G158:H158"/>
    <mergeCell ref="J158:K158"/>
    <mergeCell ref="N158:O158"/>
    <mergeCell ref="A159:B159"/>
    <mergeCell ref="F160:G160"/>
    <mergeCell ref="H160:J160"/>
    <mergeCell ref="K160:N160"/>
    <mergeCell ref="F161:G161"/>
    <mergeCell ref="H161:J161"/>
    <mergeCell ref="K161:N161"/>
    <mergeCell ref="A164:C164"/>
    <mergeCell ref="A167:C167"/>
    <mergeCell ref="A168:C168"/>
    <mergeCell ref="A170:D170"/>
    <mergeCell ref="A171:D171"/>
    <mergeCell ref="A172:D172"/>
    <mergeCell ref="A173:A174"/>
    <mergeCell ref="B173:B174"/>
    <mergeCell ref="C173:D173"/>
    <mergeCell ref="A177:A178"/>
    <mergeCell ref="B177:B178"/>
    <mergeCell ref="A182:C182"/>
    <mergeCell ref="A184:C184"/>
    <mergeCell ref="A185:C185"/>
    <mergeCell ref="A187:D187"/>
    <mergeCell ref="A188:D188"/>
    <mergeCell ref="A189:D189"/>
    <mergeCell ref="A190:A192"/>
    <mergeCell ref="D190:D192"/>
    <mergeCell ref="A195:A196"/>
    <mergeCell ref="D195:D196"/>
    <mergeCell ref="A201:B201"/>
    <mergeCell ref="A203:B203"/>
    <mergeCell ref="A204:B204"/>
    <mergeCell ref="A205:B205"/>
    <mergeCell ref="B207:C207"/>
    <mergeCell ref="A211:C211"/>
    <mergeCell ref="A212:C212"/>
    <mergeCell ref="A213:C213"/>
    <mergeCell ref="A225:C225"/>
    <mergeCell ref="A227:C227"/>
    <mergeCell ref="A228:C228"/>
    <mergeCell ref="A231:C231"/>
    <mergeCell ref="A233:C233"/>
    <mergeCell ref="A234:C234"/>
    <mergeCell ref="A239:C239"/>
    <mergeCell ref="A240:C240"/>
    <mergeCell ref="A241:D241"/>
    <mergeCell ref="A242:D242"/>
    <mergeCell ref="A243:D243"/>
    <mergeCell ref="A244:C244"/>
    <mergeCell ref="A246:A247"/>
    <mergeCell ref="B246:B247"/>
    <mergeCell ref="A249:A263"/>
    <mergeCell ref="B249:B263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A264:A268"/>
    <mergeCell ref="B264:B268"/>
    <mergeCell ref="I264:J264"/>
    <mergeCell ref="I265:J265"/>
    <mergeCell ref="I266:J266"/>
    <mergeCell ref="I267:J267"/>
    <mergeCell ref="I268:J268"/>
    <mergeCell ref="A269:A280"/>
    <mergeCell ref="B269:B280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A282:A291"/>
    <mergeCell ref="B282:B291"/>
    <mergeCell ref="K282:K283"/>
    <mergeCell ref="G284:J284"/>
    <mergeCell ref="G285:J285"/>
    <mergeCell ref="G286:J286"/>
    <mergeCell ref="G287:J287"/>
    <mergeCell ref="G289:J289"/>
    <mergeCell ref="G290:J290"/>
    <mergeCell ref="G291:J291"/>
    <mergeCell ref="A293:A302"/>
    <mergeCell ref="B293:B294"/>
    <mergeCell ref="G294:J294"/>
    <mergeCell ref="B295:B298"/>
    <mergeCell ref="G295:J295"/>
    <mergeCell ref="G296:J296"/>
    <mergeCell ref="G297:J297"/>
    <mergeCell ref="G298:J298"/>
    <mergeCell ref="B299:B302"/>
    <mergeCell ref="G299:J299"/>
    <mergeCell ref="G300:J300"/>
    <mergeCell ref="G301:J301"/>
    <mergeCell ref="G302:J302"/>
    <mergeCell ref="A303:A304"/>
    <mergeCell ref="B303:B304"/>
    <mergeCell ref="K303:K304"/>
    <mergeCell ref="A305:A312"/>
    <mergeCell ref="B305:B307"/>
    <mergeCell ref="G306:J306"/>
    <mergeCell ref="G307:J307"/>
    <mergeCell ref="B308:B310"/>
    <mergeCell ref="F308:J308"/>
    <mergeCell ref="F309:J309"/>
    <mergeCell ref="F310:J310"/>
    <mergeCell ref="B311:B312"/>
    <mergeCell ref="K311:K312"/>
    <mergeCell ref="A314:A323"/>
    <mergeCell ref="B314:B315"/>
    <mergeCell ref="K314:K315"/>
    <mergeCell ref="B316:B319"/>
    <mergeCell ref="B320:B323"/>
    <mergeCell ref="A324:A327"/>
    <mergeCell ref="B324:B327"/>
    <mergeCell ref="A328:A341"/>
    <mergeCell ref="B328:B329"/>
    <mergeCell ref="K328:K329"/>
    <mergeCell ref="B330:B331"/>
    <mergeCell ref="K330:K331"/>
    <mergeCell ref="B332:B341"/>
    <mergeCell ref="K332:K341"/>
    <mergeCell ref="A347:C347"/>
    <mergeCell ref="A349:A350"/>
    <mergeCell ref="B349:B350"/>
    <mergeCell ref="A352:A363"/>
    <mergeCell ref="B352:B363"/>
    <mergeCell ref="C352:C353"/>
    <mergeCell ref="D352:D353"/>
    <mergeCell ref="A365:A370"/>
    <mergeCell ref="B365:B370"/>
    <mergeCell ref="C365:C366"/>
    <mergeCell ref="D365:D366"/>
    <mergeCell ref="C367:C368"/>
    <mergeCell ref="D367:D368"/>
    <mergeCell ref="C369:C370"/>
    <mergeCell ref="D369:D370"/>
    <mergeCell ref="A373:A383"/>
    <mergeCell ref="B373:B374"/>
    <mergeCell ref="C373:C374"/>
    <mergeCell ref="D373:D374"/>
    <mergeCell ref="B375:B379"/>
    <mergeCell ref="A392:C392"/>
    <mergeCell ref="A394:A395"/>
    <mergeCell ref="B394:B395"/>
    <mergeCell ref="A397:A402"/>
    <mergeCell ref="B397:B402"/>
    <mergeCell ref="C397:C398"/>
    <mergeCell ref="D397:D398"/>
    <mergeCell ref="C399:C400"/>
    <mergeCell ref="D399:D400"/>
    <mergeCell ref="C401:C402"/>
    <mergeCell ref="D401:D402"/>
    <mergeCell ref="A404:A410"/>
    <mergeCell ref="B404:B410"/>
    <mergeCell ref="C404:C406"/>
    <mergeCell ref="D404:D406"/>
    <mergeCell ref="C407:C408"/>
    <mergeCell ref="D407:D408"/>
    <mergeCell ref="C409:C410"/>
    <mergeCell ref="D409:D410"/>
    <mergeCell ref="A414:E414"/>
    <mergeCell ref="A415:C415"/>
    <mergeCell ref="A416:E416"/>
    <mergeCell ref="B418:B419"/>
    <mergeCell ref="C418:C419"/>
    <mergeCell ref="D418:D419"/>
    <mergeCell ref="E418:E419"/>
    <mergeCell ref="A422:A423"/>
    <mergeCell ref="B422:B423"/>
    <mergeCell ref="C422:C423"/>
    <mergeCell ref="D422:D423"/>
    <mergeCell ref="E422:E423"/>
    <mergeCell ref="A428:A430"/>
    <mergeCell ref="B428:B430"/>
    <mergeCell ref="C428:C430"/>
    <mergeCell ref="D428:D430"/>
    <mergeCell ref="E428:E430"/>
    <mergeCell ref="A431:A433"/>
    <mergeCell ref="B431:B433"/>
    <mergeCell ref="C431:C433"/>
    <mergeCell ref="D431:D433"/>
    <mergeCell ref="E431:E433"/>
    <mergeCell ref="A437:A438"/>
    <mergeCell ref="B437:B438"/>
    <mergeCell ref="C437:C438"/>
    <mergeCell ref="D437:D438"/>
    <mergeCell ref="E437:E438"/>
    <mergeCell ref="A439:A440"/>
    <mergeCell ref="B439:B440"/>
    <mergeCell ref="C439:C440"/>
    <mergeCell ref="D439:D440"/>
    <mergeCell ref="E439:E440"/>
    <mergeCell ref="A443:A444"/>
    <mergeCell ref="B443:B444"/>
    <mergeCell ref="C443:C444"/>
    <mergeCell ref="D443:D444"/>
    <mergeCell ref="E443:E444"/>
    <mergeCell ref="A459:B459"/>
    <mergeCell ref="A460:D460"/>
    <mergeCell ref="A465:A466"/>
    <mergeCell ref="B465:B466"/>
    <mergeCell ref="G465:J465"/>
    <mergeCell ref="A478:J478"/>
    <mergeCell ref="A483:B483"/>
    <mergeCell ref="A484:B484"/>
    <mergeCell ref="A487:A489"/>
    <mergeCell ref="B488:B489"/>
    <mergeCell ref="A509:A510"/>
    <mergeCell ref="B509:B510"/>
    <mergeCell ref="C509:C510"/>
    <mergeCell ref="A511:A512"/>
    <mergeCell ref="B511:B512"/>
    <mergeCell ref="C511:C512"/>
    <mergeCell ref="A515:C515"/>
    <mergeCell ref="A517:E517"/>
    <mergeCell ref="A518:E518"/>
    <mergeCell ref="A519:E519"/>
    <mergeCell ref="A520:E520"/>
    <mergeCell ref="A537:A539"/>
  </mergeCells>
  <printOptions headings="false" gridLines="false" gridLinesSet="true" horizontalCentered="true" verticalCentered="false"/>
  <pageMargins left="0.984027777777778" right="0.590277777777778" top="0.590277777777778" bottom="0.59027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7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2016-10-10T07:51:03Z</dcterms:created>
  <dc:creator>IK1</dc:creator>
  <cp:lastModifiedBy>1</cp:lastModifiedBy>
  <cp:lastPrinted>2017-07-04T15:26:25Z</cp:lastPrinted>
  <dcterms:modified xsi:type="dcterms:W3CDTF">2016-10-27T11:50:29Z</dcterms:modified>
  <cp:revision>0</cp:revision>
</cp:coreProperties>
</file>