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60" windowWidth="14550" windowHeight="11565" tabRatio="611" activeTab="0"/>
  </bookViews>
  <sheets>
    <sheet name="прил.4 на 2017" sheetId="1" r:id="rId1"/>
  </sheets>
  <definedNames>
    <definedName name="_xlnm._FilterDatabase" localSheetId="0" hidden="1">'прил.4 на 2017'!$A$13:$E$81</definedName>
    <definedName name="_xlnm.Print_Titles" localSheetId="0">'прил.4 на 2017'!$13:$13</definedName>
  </definedNames>
  <calcPr fullCalcOnLoad="1"/>
</workbook>
</file>

<file path=xl/sharedStrings.xml><?xml version="1.0" encoding="utf-8"?>
<sst xmlns="http://schemas.openxmlformats.org/spreadsheetml/2006/main" count="110" uniqueCount="110">
  <si>
    <t>Приложение  4</t>
  </si>
  <si>
    <t>№ п/п</t>
  </si>
  <si>
    <t>Всего субсидий</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</si>
  <si>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</si>
  <si>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</si>
  <si>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</si>
  <si>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</si>
  <si>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</si>
  <si>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</si>
  <si>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</si>
  <si>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</si>
  <si>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</si>
  <si>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</si>
  <si>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</si>
  <si>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</si>
  <si>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</si>
  <si>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</si>
  <si>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Иные межбюджетные трансферты бюджету муниципального района в соответствии с заключенными соглашениями</t>
  </si>
  <si>
    <t>151</t>
  </si>
  <si>
    <t>174</t>
  </si>
  <si>
    <t>181</t>
  </si>
  <si>
    <t>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</si>
  <si>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187</t>
  </si>
  <si>
    <t xml:space="preserve">Субвенции бюджетам муниципальных образований на осуществление отдельных государственных полномочий Ленинградской области в области архивного дела </t>
  </si>
  <si>
    <t>139</t>
  </si>
  <si>
    <t>192</t>
  </si>
  <si>
    <t>154</t>
  </si>
  <si>
    <t>105</t>
  </si>
  <si>
    <t>Код цели</t>
  </si>
  <si>
    <t>000</t>
  </si>
  <si>
    <t xml:space="preserve">Субвенции бюджетам муниципальных образований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</si>
  <si>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3041</t>
  </si>
  <si>
    <t>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t>
  </si>
  <si>
    <t>Субвенции бюджетам муниципальных образований на осуществление отдельных государственных полномочий Ленинградской области по поддержке сельскохозяйственного производства</t>
  </si>
  <si>
    <t>Субвенции бюджетам муниципальных образований на осуществление отдельных государственных полномочий Ленинградской области в сфере жилищных отношений</t>
  </si>
  <si>
    <t>3036</t>
  </si>
  <si>
    <t>Субвенции бюджетам муниципальных образований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</si>
  <si>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3044</t>
  </si>
  <si>
    <t>3004</t>
  </si>
  <si>
    <t xml:space="preserve">Субвенции бюджетам муниципальных образований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</si>
  <si>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3018</t>
  </si>
  <si>
    <t>Субвенции бюджетам муниципальных образований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t>
  </si>
  <si>
    <t>Субвенции бюджетам муниципальных образований на 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</si>
  <si>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3019</t>
  </si>
  <si>
    <t>3022</t>
  </si>
  <si>
    <t>3001</t>
  </si>
  <si>
    <t xml:space="preserve">Субвенции бюджетам муниципальных образований (муниципальных районов, городского округа)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</si>
  <si>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Субвенции бюджетам муниципальных образований (муниципальных районов, городского округа) на осуществление отдельных государственных полномочий Ленинградской области в сфере административных правоотношений</t>
  </si>
  <si>
    <t xml:space="preserve">Субсидии  бюджетам муниципальных образований Ленинградской области на организацию отдыха и оздоровления детей и подростков </t>
  </si>
  <si>
    <t>Субсидии  бюджетам муниципальных образований Ленинградской области на организацию работы школьных лесничеств</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</si>
  <si>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</si>
  <si>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Дотации на выравнивание бюджетной обеспеченности муниципальных районов, городских округов</t>
  </si>
  <si>
    <t>156</t>
  </si>
  <si>
    <t>3032</t>
  </si>
  <si>
    <t>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</si>
  <si>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</si>
  <si>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 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</si>
  <si>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Субвенции бюджетам муниципальных образований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</si>
  <si>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 xml:space="preserve">Субвенции бюджетам муниципальных образований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</si>
  <si>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</si>
  <si>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Субвенции бюджетам муниципальных образований на 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организациях для детей-сирот и детей, оставшихся без попечения родителей, в иных образовательных организациях,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(плата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</si>
  <si>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3039,3040</t>
  </si>
  <si>
    <t>120</t>
  </si>
  <si>
    <t>3049</t>
  </si>
  <si>
    <t xml:space="preserve">Субвенции бюджетам муниципальных образованийна 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 расположенными на территории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</si>
  <si>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 xml:space="preserve">Субвенции бюджетам муниципальных образований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</si>
  <si>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 xml:space="preserve">Субвенциибюджетам муниципальных образований на осуществление отдельных государственных полномочий Ленинградской области по обеспечению бесплатного изготовления и ремонта зубных протезов (кроме расходов на оплату стоимости драгоценных металлов и металлокерамики) ветеранам труда,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 медалями СССР за самоотверженный труд в период Великой Отечественной войны, лицам, реабилитированным в соответствии с Законом Российской Федерации от 18 октября 1991 года № 1761-1 "О реабилитации жертв политических репрессий" и имеющим инвалидность или являющимся пенсионерами
</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</si>
  <si>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</si>
  <si>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</si>
  <si>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</si>
  <si>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</si>
  <si>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 xml:space="preserve">Субсидии бюджетам муниципальных образований Ленинградской области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t>
  </si>
  <si>
    <t>Субсидии бюджетам муниципальных образований Ленинградской области на реализацию комплекса мер по сохранению исторической памяти</t>
  </si>
  <si>
    <t>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</si>
  <si>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t>
  </si>
  <si>
    <t xml:space="preserve">на 2017 год </t>
  </si>
  <si>
    <t xml:space="preserve">Субсидии бюджетам муниципальных образований Ленинградской области на разработку и актуализацию документов стратегического планирования муниципальных образований Ленинградской области
</t>
  </si>
  <si>
    <t xml:space="preserve">Субсидии бюджетам муниципальных образований Ленинградской области (муниципальных районов, городского округа) на реализацию мероприятий по проведению капитального ремонта спортивных объектов
</t>
  </si>
  <si>
    <t>Субвенции бюджетам муниципальных образований бюджетам муниципальных образований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</si>
  <si>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 xml:space="preserve">Субвенции бюджетам муниципальных образований на осуществление отдельных государственных полномочий Ленинградской области по организации социального обслуживания граждан (кроме социального обслуживания, предоставляемого в стационарной форме с постоянным проживанием); по назначению выплаты поставщику (поставщикам) социальных услуг компенсации, если гражданин получает социальные услуги (кроме социальных услуг, предоставляемых в стационарной форме социального обслуживания с постоянным проживанием), предусмотренные индивидуальной программой предоставления социальных услуг, у поставщика (поставщиков) социальных услуг, который включен в реестр поставщиков социальных услуг в Ленинградской области, но не участвует в выполнении государственного задания (заказа); по принятию решения о признании гражданина нуждающимся в социальном обслуживании (кроме социальных услуг, предоставляемых в стационарной форме социального обслуживания с постоянным проживанием) либо об отказе гражданину в социальном обслуживании; по составлению индивидуальной программы предоставления социальных услуг (кроме социальных услуг, предоставляемых в стационарной форме социального обслуживания с постоянным проживанием); по апробации методик и технологий в сфере социального обслуживания граждан (кроме социального обслуживания, предоставляемого в стационарной форме с постоянным проживанием)
</t>
  </si>
  <si>
    <t xml:space="preserve"> от      21.12.2016   №  277-рсд</t>
  </si>
  <si>
    <t>Субсидии бюджетам муниципальных образований Ленинградской области на строительство и реконструкцию спортивных залов и физкультурно-оздоровительных комплексов</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</si>
  <si>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</si>
  <si>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206</t>
  </si>
  <si>
    <t>17-206</t>
  </si>
  <si>
    <t>783</t>
  </si>
  <si>
    <t>17-783</t>
  </si>
  <si>
    <t xml:space="preserve"> Субвенции бюджетам муниципальных образований на выплату единовременного пособия при всех формах устройства детей, лишенных родительского попечения, в семью</t>
  </si>
  <si>
    <t>Субвенции бюджетам муниципальных образований на осуществление отдельных государственных полномочий Ленинградской области ы сфере государственной регистрации актов гражданского состояния</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</si>
  <si>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</si>
  <si>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</si>
  <si>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</si>
  <si>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</si>
  <si>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t>
  </si>
  <si>
    <t>Иные межбюджетные трансферты на 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</si>
  <si>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Иные межбюджетные трансферты на 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</si>
  <si>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17-780</t>
  </si>
  <si>
    <t xml:space="preserve">Субсидии бюджетам муниципальных образований Ленинградской области на развитие и поддержку информационных технологий, обеспечивающих бюджетный процесс </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</si>
  <si>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</si>
  <si>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Иные межбюджетные трансферты на подготовку и проведение мероприятий, посвященных дню образования Ленинградской области</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</si>
  <si>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</si>
  <si>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</si>
  <si>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 xml:space="preserve">Субсидии бюджетам муниципальных образований Ленинградской области на мероприятия по формированию доступной среды жизнедеятельности для инвалидов в Ленинградской области (Социальное обеспечение населения)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</si>
  <si>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</si>
  <si>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на организацию отдыха детей в каникулярное время</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</si>
  <si>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</si>
  <si>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(в редакции решения совета депутатов от 26.04.2017   №  327-рсд)</t>
  </si>
  <si>
    <t>Субсидии бюджетам муниципальных образований Ленинградской области на капитальный ремонт спортивных сооружений и стадионов</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</si>
  <si>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</si>
  <si>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17-169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</si>
</sst>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2">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11"/>
      <name val="Times New Roman"/>
      <family val="1"/>
    </font>
    <font>
      <sz val="10"/>
      <color indexed="8"/>
      <name val="Arial"/>
      <family val="2"/>
    </font>
    <font>
      <b/>
      <sz val="10"/>
      <name val="Arial"/>
      <family val="2"/>
    </font>
    <font>
      <b/>
      <i/>
      <sz val="11"/>
      <name val="Arial"/>
      <family val="2"/>
    </font>
    <font>
      <b/>
      <sz val="12"/>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medium"/>
    </border>
    <border>
      <left style="medium"/>
      <right style="thin"/>
      <top style="thin"/>
      <bottom style="thin"/>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medium"/>
      <top style="thin"/>
      <bottom style="medium"/>
    </border>
    <border>
      <left style="thin"/>
      <right style="thin"/>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6">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5" fillId="0" borderId="0" xfId="0" applyFont="1" applyFill="1" applyAlignment="1">
      <alignment/>
    </xf>
    <xf numFmtId="0" fontId="0" fillId="0" borderId="0" xfId="0" applyFont="1" applyFill="1" applyAlignment="1">
      <alignment/>
    </xf>
    <xf numFmtId="0" fontId="3" fillId="0" borderId="10" xfId="0" applyFont="1" applyFill="1" applyBorder="1" applyAlignment="1">
      <alignment horizontal="center" vertical="center" wrapText="1"/>
    </xf>
    <xf numFmtId="0" fontId="6" fillId="0" borderId="0" xfId="0" applyFont="1" applyFill="1" applyAlignment="1">
      <alignment horizontal="center" wrapText="1"/>
    </xf>
    <xf numFmtId="0" fontId="10" fillId="0" borderId="11"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0" fillId="0" borderId="14" xfId="0" applyFont="1" applyFill="1" applyBorder="1" applyAlignment="1">
      <alignment horizontal="center"/>
    </xf>
    <xf numFmtId="49" fontId="10" fillId="0" borderId="14" xfId="0" applyNumberFormat="1" applyFont="1" applyFill="1" applyBorder="1" applyAlignment="1">
      <alignment horizontal="center" wrapText="1"/>
    </xf>
    <xf numFmtId="0" fontId="0" fillId="0" borderId="0" xfId="0" applyFont="1" applyFill="1" applyAlignment="1">
      <alignment/>
    </xf>
    <xf numFmtId="179" fontId="0" fillId="0" borderId="15" xfId="0" applyNumberFormat="1" applyFont="1" applyFill="1" applyBorder="1" applyAlignment="1">
      <alignment/>
    </xf>
    <xf numFmtId="0" fontId="11" fillId="0" borderId="0" xfId="0" applyFont="1" applyFill="1" applyAlignment="1">
      <alignment horizontal="right" wrapText="1"/>
    </xf>
    <xf numFmtId="0" fontId="11" fillId="0" borderId="0" xfId="0" applyFont="1" applyFill="1" applyAlignment="1">
      <alignment horizontal="right"/>
    </xf>
    <xf numFmtId="179" fontId="11" fillId="0" borderId="0" xfId="60" applyNumberFormat="1" applyFont="1" applyFill="1" applyBorder="1" applyAlignment="1">
      <alignment horizontal="right"/>
    </xf>
    <xf numFmtId="0" fontId="10" fillId="33" borderId="11" xfId="0" applyFont="1" applyFill="1" applyBorder="1" applyAlignment="1">
      <alignment horizontal="center"/>
    </xf>
    <xf numFmtId="0" fontId="10" fillId="33" borderId="14" xfId="0" applyFont="1" applyFill="1" applyBorder="1" applyAlignment="1">
      <alignment horizontal="center"/>
    </xf>
    <xf numFmtId="179" fontId="0" fillId="33" borderId="15" xfId="0" applyNumberFormat="1" applyFont="1"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xf>
    <xf numFmtId="49" fontId="10" fillId="33" borderId="14" xfId="0" applyNumberFormat="1" applyFont="1" applyFill="1" applyBorder="1" applyAlignment="1">
      <alignment horizontal="center" wrapText="1"/>
    </xf>
    <xf numFmtId="0" fontId="10" fillId="0" borderId="14" xfId="0" applyFont="1" applyFill="1" applyBorder="1" applyAlignment="1">
      <alignment horizontal="center" wrapText="1"/>
    </xf>
    <xf numFmtId="179" fontId="0" fillId="33" borderId="15" xfId="0" applyNumberFormat="1" applyFont="1" applyFill="1" applyBorder="1" applyAlignment="1">
      <alignment horizontal="right"/>
    </xf>
    <xf numFmtId="49" fontId="10" fillId="0" borderId="14" xfId="0" applyNumberFormat="1" applyFont="1" applyFill="1" applyBorder="1" applyAlignment="1">
      <alignment horizontal="center"/>
    </xf>
    <xf numFmtId="0" fontId="12" fillId="0" borderId="14" xfId="0" applyFont="1" applyFill="1" applyBorder="1" applyAlignment="1">
      <alignment horizontal="center"/>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49" fontId="0" fillId="0" borderId="17" xfId="0" applyNumberFormat="1" applyFont="1" applyFill="1" applyBorder="1" applyAlignment="1">
      <alignment horizontal="center" wrapText="1"/>
    </xf>
    <xf numFmtId="179" fontId="0" fillId="0" borderId="18" xfId="0" applyNumberFormat="1" applyFont="1" applyFill="1" applyBorder="1" applyAlignment="1">
      <alignment wrapText="1"/>
    </xf>
    <xf numFmtId="179" fontId="1" fillId="0" borderId="15" xfId="0" applyNumberFormat="1" applyFont="1" applyFill="1" applyBorder="1" applyAlignment="1">
      <alignment/>
    </xf>
    <xf numFmtId="0" fontId="10" fillId="0" borderId="19" xfId="0" applyFont="1" applyFill="1" applyBorder="1" applyAlignment="1">
      <alignment horizontal="center"/>
    </xf>
    <xf numFmtId="179" fontId="3" fillId="0" borderId="20" xfId="0" applyNumberFormat="1" applyFont="1" applyFill="1" applyBorder="1" applyAlignment="1">
      <alignment/>
    </xf>
    <xf numFmtId="179" fontId="1" fillId="33" borderId="15" xfId="0" applyNumberFormat="1" applyFont="1" applyFill="1" applyBorder="1" applyAlignment="1">
      <alignment/>
    </xf>
    <xf numFmtId="179" fontId="3" fillId="33" borderId="15" xfId="0" applyNumberFormat="1" applyFont="1" applyFill="1" applyBorder="1" applyAlignment="1">
      <alignment/>
    </xf>
    <xf numFmtId="179" fontId="16" fillId="0" borderId="10" xfId="0" applyNumberFormat="1" applyFont="1" applyFill="1" applyBorder="1" applyAlignment="1">
      <alignment/>
    </xf>
    <xf numFmtId="0" fontId="10" fillId="33" borderId="14" xfId="0" applyFont="1" applyFill="1" applyBorder="1" applyAlignment="1">
      <alignment vertical="top" wrapText="1"/>
    </xf>
    <xf numFmtId="0" fontId="0" fillId="0" borderId="0" xfId="0" applyFill="1" applyAlignment="1">
      <alignment horizontal="right" vertical="top" wrapText="1"/>
    </xf>
    <xf numFmtId="0" fontId="0" fillId="0" borderId="0" xfId="0" applyFill="1" applyAlignment="1">
      <alignment vertical="top" wrapText="1"/>
    </xf>
    <xf numFmtId="0" fontId="0" fillId="0" borderId="0" xfId="0" applyAlignment="1">
      <alignment horizontal="right" vertical="top"/>
    </xf>
    <xf numFmtId="0" fontId="9" fillId="0" borderId="0" xfId="0" applyFont="1" applyFill="1" applyAlignment="1">
      <alignment horizontal="center" vertical="top" wrapText="1"/>
    </xf>
    <xf numFmtId="0" fontId="4" fillId="0" borderId="0" xfId="0" applyFont="1" applyFill="1" applyAlignment="1">
      <alignment vertical="top"/>
    </xf>
    <xf numFmtId="0" fontId="3" fillId="0" borderId="21" xfId="0" applyFont="1" applyFill="1" applyBorder="1" applyAlignment="1">
      <alignment horizontal="center" vertical="top" wrapText="1"/>
    </xf>
    <xf numFmtId="0" fontId="0" fillId="0" borderId="17" xfId="0" applyFont="1" applyFill="1" applyBorder="1" applyAlignment="1">
      <alignment vertical="top" wrapText="1"/>
    </xf>
    <xf numFmtId="0" fontId="10" fillId="0" borderId="14" xfId="0" applyFont="1" applyFill="1" applyBorder="1" applyAlignment="1">
      <alignment horizontal="left" vertical="top" wrapText="1"/>
    </xf>
    <xf numFmtId="0" fontId="12" fillId="0" borderId="14" xfId="0" applyFont="1" applyFill="1" applyBorder="1" applyAlignment="1">
      <alignment vertical="top" wrapText="1"/>
    </xf>
    <xf numFmtId="0" fontId="10" fillId="0" borderId="14" xfId="0" applyFont="1" applyFill="1" applyBorder="1" applyAlignment="1">
      <alignment vertical="top" wrapText="1"/>
    </xf>
    <xf numFmtId="0" fontId="10" fillId="0" borderId="14" xfId="0" applyNumberFormat="1" applyFont="1" applyFill="1" applyBorder="1" applyAlignment="1">
      <alignment vertical="top" wrapText="1"/>
    </xf>
    <xf numFmtId="0" fontId="0" fillId="0" borderId="0" xfId="0" applyFont="1" applyFill="1" applyBorder="1" applyAlignment="1">
      <alignment horizontal="right" wrapText="1"/>
    </xf>
    <xf numFmtId="0" fontId="0" fillId="0" borderId="0" xfId="0" applyFont="1" applyFill="1" applyBorder="1" applyAlignment="1">
      <alignment wrapText="1"/>
    </xf>
    <xf numFmtId="0" fontId="10" fillId="0" borderId="0" xfId="0" applyFont="1" applyFill="1" applyBorder="1" applyAlignment="1">
      <alignment horizontal="center"/>
    </xf>
    <xf numFmtId="0" fontId="14" fillId="0" borderId="22" xfId="0" applyFont="1" applyFill="1" applyBorder="1" applyAlignment="1">
      <alignment horizontal="left"/>
    </xf>
    <xf numFmtId="0" fontId="14" fillId="0" borderId="23" xfId="0" applyFont="1" applyFill="1" applyBorder="1" applyAlignment="1">
      <alignment horizontal="left"/>
    </xf>
    <xf numFmtId="0" fontId="14" fillId="0" borderId="19" xfId="0" applyFont="1" applyFill="1" applyBorder="1" applyAlignment="1">
      <alignment horizontal="left"/>
    </xf>
    <xf numFmtId="0" fontId="15" fillId="0" borderId="24" xfId="0" applyFont="1" applyFill="1" applyBorder="1" applyAlignment="1">
      <alignment horizontal="left"/>
    </xf>
    <xf numFmtId="0" fontId="15" fillId="0" borderId="25" xfId="0" applyFont="1" applyFill="1" applyBorder="1" applyAlignment="1">
      <alignment horizontal="left"/>
    </xf>
    <xf numFmtId="0" fontId="15" fillId="0" borderId="13" xfId="0" applyFont="1" applyFill="1" applyBorder="1" applyAlignment="1">
      <alignment horizontal="left"/>
    </xf>
    <xf numFmtId="0" fontId="9" fillId="0" borderId="0" xfId="0" applyFont="1" applyFill="1" applyAlignment="1">
      <alignment horizontal="center" wrapText="1"/>
    </xf>
    <xf numFmtId="0" fontId="1" fillId="0" borderId="11" xfId="0" applyFont="1" applyFill="1" applyBorder="1" applyAlignment="1">
      <alignment horizontal="left"/>
    </xf>
    <xf numFmtId="0" fontId="1" fillId="0" borderId="14" xfId="0" applyFont="1" applyFill="1" applyBorder="1" applyAlignment="1">
      <alignment horizontal="left"/>
    </xf>
    <xf numFmtId="0" fontId="0" fillId="0" borderId="14" xfId="0" applyFont="1" applyFill="1" applyBorder="1" applyAlignment="1">
      <alignment horizontal="left"/>
    </xf>
    <xf numFmtId="0" fontId="13" fillId="0" borderId="22" xfId="0" applyFont="1" applyFill="1" applyBorder="1" applyAlignment="1">
      <alignment horizontal="left"/>
    </xf>
    <xf numFmtId="0" fontId="13" fillId="0" borderId="23" xfId="0" applyFont="1" applyFill="1" applyBorder="1" applyAlignment="1">
      <alignment horizontal="left"/>
    </xf>
    <xf numFmtId="0" fontId="13" fillId="0" borderId="19" xfId="0" applyFont="1" applyFill="1" applyBorder="1" applyAlignment="1">
      <alignment horizontal="left"/>
    </xf>
    <xf numFmtId="0" fontId="13" fillId="33" borderId="11" xfId="0" applyFont="1" applyFill="1" applyBorder="1" applyAlignment="1">
      <alignment horizontal="left"/>
    </xf>
    <xf numFmtId="0" fontId="13" fillId="33" borderId="14" xfId="0" applyFont="1" applyFill="1" applyBorder="1" applyAlignment="1">
      <alignment horizontal="left"/>
    </xf>
    <xf numFmtId="0" fontId="13" fillId="33" borderId="11" xfId="0" applyFont="1" applyFill="1" applyBorder="1" applyAlignment="1">
      <alignment horizontal="left" wrapText="1"/>
    </xf>
    <xf numFmtId="0" fontId="13" fillId="33" borderId="14" xfId="0" applyFont="1" applyFill="1" applyBorder="1" applyAlignment="1">
      <alignment horizontal="left" wrapText="1"/>
    </xf>
    <xf numFmtId="0" fontId="14" fillId="33" borderId="11" xfId="0" applyFont="1" applyFill="1" applyBorder="1" applyAlignment="1">
      <alignment horizontal="left"/>
    </xf>
    <xf numFmtId="0" fontId="14" fillId="33" borderId="14"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1"/>
  <sheetViews>
    <sheetView tabSelected="1" zoomScalePageLayoutView="0" workbookViewId="0" topLeftCell="A1">
      <selection activeCell="F64" sqref="F1:F16384"/>
    </sheetView>
  </sheetViews>
  <sheetFormatPr defaultColWidth="9.00390625" defaultRowHeight="12.75"/>
  <cols>
    <col min="1" max="1" width="6.875" style="8" customWidth="1"/>
    <col min="2" max="3" width="9.00390625" style="8" hidden="1" customWidth="1"/>
    <col min="4" max="4" width="96.125" style="47" customWidth="1"/>
    <col min="5" max="5" width="12.875" style="1" customWidth="1"/>
    <col min="6" max="6" width="9.125" style="16" customWidth="1"/>
    <col min="7" max="16384" width="9.125" style="1" customWidth="1"/>
  </cols>
  <sheetData>
    <row r="1" spans="1:6" s="10" customFormat="1" ht="30">
      <c r="A1" s="9"/>
      <c r="B1" s="9"/>
      <c r="C1" s="9"/>
      <c r="D1" s="43"/>
      <c r="E1" s="18" t="s">
        <v>0</v>
      </c>
      <c r="F1" s="54"/>
    </row>
    <row r="2" spans="1:6" s="11" customFormat="1" ht="15">
      <c r="A2" s="9"/>
      <c r="B2" s="9"/>
      <c r="C2" s="9"/>
      <c r="D2" s="44"/>
      <c r="E2" s="19" t="s">
        <v>3</v>
      </c>
      <c r="F2" s="55"/>
    </row>
    <row r="3" spans="1:6" s="11" customFormat="1" ht="15">
      <c r="A3" s="9"/>
      <c r="B3" s="9"/>
      <c r="C3" s="9"/>
      <c r="D3" s="45"/>
      <c r="E3" s="19" t="s">
        <v>4</v>
      </c>
      <c r="F3" s="55"/>
    </row>
    <row r="4" spans="1:6" s="11" customFormat="1" ht="15">
      <c r="A4" s="9"/>
      <c r="B4" s="9"/>
      <c r="C4" s="9"/>
      <c r="D4" s="45"/>
      <c r="E4" s="19" t="s">
        <v>5</v>
      </c>
      <c r="F4" s="55"/>
    </row>
    <row r="5" spans="1:6" s="11" customFormat="1" ht="15">
      <c r="A5" s="9"/>
      <c r="B5" s="9"/>
      <c r="C5" s="9"/>
      <c r="D5" s="45"/>
      <c r="E5" s="19" t="s">
        <v>6</v>
      </c>
      <c r="F5" s="55"/>
    </row>
    <row r="6" spans="1:6" s="11" customFormat="1" ht="15">
      <c r="A6" s="9"/>
      <c r="B6" s="9"/>
      <c r="C6" s="9"/>
      <c r="D6" s="45"/>
      <c r="E6" s="20" t="s">
        <v>80</v>
      </c>
      <c r="F6" s="55"/>
    </row>
    <row r="7" spans="1:6" s="11" customFormat="1" ht="15">
      <c r="A7" s="9"/>
      <c r="B7" s="9"/>
      <c r="C7" s="9"/>
      <c r="D7" s="45"/>
      <c r="E7" s="19" t="s">
        <v>106</v>
      </c>
      <c r="F7" s="55"/>
    </row>
    <row r="8" spans="1:6" s="11" customFormat="1" ht="12.75">
      <c r="A8" s="9"/>
      <c r="B8" s="9"/>
      <c r="C8" s="9"/>
      <c r="D8" s="44"/>
      <c r="E8" s="2"/>
      <c r="F8" s="55"/>
    </row>
    <row r="9" spans="1:6" s="11" customFormat="1" ht="12.75">
      <c r="A9" s="9"/>
      <c r="B9" s="9"/>
      <c r="C9" s="9"/>
      <c r="D9" s="44"/>
      <c r="E9" s="2"/>
      <c r="F9" s="55"/>
    </row>
    <row r="10" spans="1:6" s="11" customFormat="1" ht="18.75">
      <c r="A10" s="63" t="s">
        <v>7</v>
      </c>
      <c r="B10" s="63"/>
      <c r="C10" s="63"/>
      <c r="D10" s="63"/>
      <c r="E10" s="63"/>
      <c r="F10" s="55"/>
    </row>
    <row r="11" spans="1:6" s="11" customFormat="1" ht="18.75">
      <c r="A11" s="6"/>
      <c r="B11" s="6"/>
      <c r="C11" s="6"/>
      <c r="D11" s="46" t="s">
        <v>75</v>
      </c>
      <c r="E11" s="6"/>
      <c r="F11" s="55"/>
    </row>
    <row r="12" ht="13.5" thickBot="1"/>
    <row r="13" spans="1:5" ht="30.75" customHeight="1" thickBot="1">
      <c r="A13" s="12" t="s">
        <v>1</v>
      </c>
      <c r="B13" s="13" t="s">
        <v>8</v>
      </c>
      <c r="C13" s="13" t="s">
        <v>28</v>
      </c>
      <c r="D13" s="48" t="s">
        <v>12</v>
      </c>
      <c r="E13" s="5" t="s">
        <v>14</v>
      </c>
    </row>
    <row r="14" spans="1:5" ht="21" customHeight="1">
      <c r="A14" s="32">
        <v>1</v>
      </c>
      <c r="B14" s="33">
        <v>207</v>
      </c>
      <c r="C14" s="34" t="s">
        <v>29</v>
      </c>
      <c r="D14" s="49" t="s">
        <v>51</v>
      </c>
      <c r="E14" s="35">
        <v>57352.1</v>
      </c>
    </row>
    <row r="15" spans="1:5" s="16" customFormat="1" ht="16.5" customHeight="1">
      <c r="A15" s="64" t="s">
        <v>13</v>
      </c>
      <c r="B15" s="65"/>
      <c r="C15" s="65"/>
      <c r="D15" s="66"/>
      <c r="E15" s="36">
        <f>SUM(E14:E14)</f>
        <v>57352.1</v>
      </c>
    </row>
    <row r="16" spans="1:6" s="3" customFormat="1" ht="28.5" customHeight="1">
      <c r="A16" s="7">
        <v>2</v>
      </c>
      <c r="B16" s="22">
        <v>810</v>
      </c>
      <c r="C16" s="22">
        <v>1002</v>
      </c>
      <c r="D16" s="50" t="s">
        <v>67</v>
      </c>
      <c r="E16" s="23">
        <v>1376.5</v>
      </c>
      <c r="F16" s="16"/>
    </row>
    <row r="17" spans="1:6" s="3" customFormat="1" ht="24.75" customHeight="1">
      <c r="A17" s="7">
        <v>3</v>
      </c>
      <c r="B17" s="22">
        <v>634</v>
      </c>
      <c r="C17" s="22">
        <v>1004</v>
      </c>
      <c r="D17" s="50" t="s">
        <v>68</v>
      </c>
      <c r="E17" s="23">
        <v>4208.5</v>
      </c>
      <c r="F17" s="16"/>
    </row>
    <row r="18" spans="1:6" s="3" customFormat="1" ht="24" customHeight="1">
      <c r="A18" s="7">
        <v>4</v>
      </c>
      <c r="B18" s="22">
        <v>611</v>
      </c>
      <c r="C18" s="22">
        <v>1007</v>
      </c>
      <c r="D18" s="50" t="s">
        <v>69</v>
      </c>
      <c r="E18" s="23">
        <v>554.2</v>
      </c>
      <c r="F18" s="16"/>
    </row>
    <row r="19" spans="1:6" s="3" customFormat="1" ht="27" customHeight="1">
      <c r="A19" s="7">
        <v>5</v>
      </c>
      <c r="B19" s="22">
        <v>821</v>
      </c>
      <c r="C19" s="22">
        <v>1008</v>
      </c>
      <c r="D19" s="50" t="s">
        <v>70</v>
      </c>
      <c r="E19" s="23">
        <v>120</v>
      </c>
      <c r="F19" s="16"/>
    </row>
    <row r="20" spans="1:6" s="3" customFormat="1" ht="24.75" customHeight="1">
      <c r="A20" s="7">
        <v>6</v>
      </c>
      <c r="B20" s="31">
        <v>676</v>
      </c>
      <c r="C20" s="31">
        <v>1009</v>
      </c>
      <c r="D20" s="51" t="s">
        <v>48</v>
      </c>
      <c r="E20" s="23">
        <v>1170</v>
      </c>
      <c r="F20" s="16"/>
    </row>
    <row r="21" spans="1:6" s="3" customFormat="1" ht="49.5" customHeight="1">
      <c r="A21" s="7">
        <v>7</v>
      </c>
      <c r="B21" s="22">
        <v>854</v>
      </c>
      <c r="C21" s="22">
        <v>1060</v>
      </c>
      <c r="D21" s="50" t="s">
        <v>71</v>
      </c>
      <c r="E21" s="23">
        <v>238.7</v>
      </c>
      <c r="F21" s="16"/>
    </row>
    <row r="22" spans="1:6" s="3" customFormat="1" ht="24.75" customHeight="1">
      <c r="A22" s="7">
        <v>8</v>
      </c>
      <c r="B22" s="14">
        <v>803</v>
      </c>
      <c r="C22" s="14">
        <v>1034</v>
      </c>
      <c r="D22" s="52" t="s">
        <v>49</v>
      </c>
      <c r="E22" s="23">
        <v>150</v>
      </c>
      <c r="F22" s="16"/>
    </row>
    <row r="23" spans="1:6" s="3" customFormat="1" ht="24.75" customHeight="1">
      <c r="A23" s="7">
        <v>9</v>
      </c>
      <c r="B23" s="14">
        <v>643</v>
      </c>
      <c r="C23" s="14">
        <v>1051</v>
      </c>
      <c r="D23" s="52" t="s">
        <v>50</v>
      </c>
      <c r="E23" s="23">
        <v>53.9</v>
      </c>
      <c r="F23" s="16"/>
    </row>
    <row r="24" spans="1:6" s="3" customFormat="1" ht="24.75" customHeight="1">
      <c r="A24" s="7">
        <v>10</v>
      </c>
      <c r="B24" s="22">
        <v>827</v>
      </c>
      <c r="C24" s="22">
        <v>1062</v>
      </c>
      <c r="D24" s="50" t="s">
        <v>72</v>
      </c>
      <c r="E24" s="23">
        <v>102</v>
      </c>
      <c r="F24" s="16"/>
    </row>
    <row r="25" spans="1:6" s="3" customFormat="1" ht="24.75" customHeight="1">
      <c r="A25" s="7">
        <v>11</v>
      </c>
      <c r="B25" s="22">
        <v>828</v>
      </c>
      <c r="C25" s="22">
        <v>1063</v>
      </c>
      <c r="D25" s="50" t="s">
        <v>73</v>
      </c>
      <c r="E25" s="23">
        <v>89</v>
      </c>
      <c r="F25" s="16"/>
    </row>
    <row r="26" spans="1:6" s="3" customFormat="1" ht="24.75" customHeight="1">
      <c r="A26" s="7">
        <v>12</v>
      </c>
      <c r="B26" s="22">
        <v>852</v>
      </c>
      <c r="C26" s="22">
        <v>1038</v>
      </c>
      <c r="D26" s="50" t="s">
        <v>76</v>
      </c>
      <c r="E26" s="23">
        <v>600</v>
      </c>
      <c r="F26" s="16"/>
    </row>
    <row r="27" spans="1:6" s="3" customFormat="1" ht="24.75" customHeight="1">
      <c r="A27" s="7">
        <v>13</v>
      </c>
      <c r="B27" s="22">
        <v>808</v>
      </c>
      <c r="C27" s="22">
        <v>1016</v>
      </c>
      <c r="D27" s="50" t="s">
        <v>77</v>
      </c>
      <c r="E27" s="23">
        <v>11000</v>
      </c>
      <c r="F27" s="16"/>
    </row>
    <row r="28" spans="1:6" s="3" customFormat="1" ht="24.75" customHeight="1">
      <c r="A28" s="7">
        <v>14</v>
      </c>
      <c r="B28" s="22">
        <v>807</v>
      </c>
      <c r="C28" s="22">
        <v>2005</v>
      </c>
      <c r="D28" s="50" t="s">
        <v>81</v>
      </c>
      <c r="E28" s="23">
        <v>20000</v>
      </c>
      <c r="F28" s="16"/>
    </row>
    <row r="29" spans="1:6" s="3" customFormat="1" ht="52.5" customHeight="1">
      <c r="A29" s="7">
        <v>15</v>
      </c>
      <c r="B29" s="22">
        <v>824</v>
      </c>
      <c r="C29" s="22">
        <v>1041</v>
      </c>
      <c r="D29" s="50" t="s">
        <v>82</v>
      </c>
      <c r="E29" s="23">
        <v>800</v>
      </c>
      <c r="F29" s="16"/>
    </row>
    <row r="30" spans="1:6" s="3" customFormat="1" ht="27.75" customHeight="1">
      <c r="A30" s="7">
        <v>16</v>
      </c>
      <c r="B30" s="22">
        <v>606</v>
      </c>
      <c r="C30" s="22">
        <v>1049</v>
      </c>
      <c r="D30" s="50" t="s">
        <v>97</v>
      </c>
      <c r="E30" s="23">
        <v>101.3</v>
      </c>
      <c r="F30" s="16"/>
    </row>
    <row r="31" spans="1:6" s="3" customFormat="1" ht="30.75" customHeight="1">
      <c r="A31" s="7">
        <v>17</v>
      </c>
      <c r="B31" s="22">
        <v>869</v>
      </c>
      <c r="C31" s="22">
        <v>1037</v>
      </c>
      <c r="D31" s="50" t="s">
        <v>98</v>
      </c>
      <c r="E31" s="23">
        <v>303.4</v>
      </c>
      <c r="F31" s="16"/>
    </row>
    <row r="32" spans="1:6" s="3" customFormat="1" ht="24" customHeight="1">
      <c r="A32" s="7">
        <v>18</v>
      </c>
      <c r="B32" s="22">
        <v>826</v>
      </c>
      <c r="C32" s="22">
        <v>1065</v>
      </c>
      <c r="D32" s="50" t="s">
        <v>104</v>
      </c>
      <c r="E32" s="23">
        <v>3289.1</v>
      </c>
      <c r="F32" s="16"/>
    </row>
    <row r="33" spans="1:6" s="3" customFormat="1" ht="39" customHeight="1">
      <c r="A33" s="7">
        <v>19</v>
      </c>
      <c r="B33" s="22">
        <v>857</v>
      </c>
      <c r="C33" s="22">
        <v>1013</v>
      </c>
      <c r="D33" s="50" t="s">
        <v>102</v>
      </c>
      <c r="E33" s="23">
        <v>2577.6</v>
      </c>
      <c r="F33" s="16"/>
    </row>
    <row r="34" spans="1:6" s="3" customFormat="1" ht="25.5" customHeight="1">
      <c r="A34" s="7">
        <v>20</v>
      </c>
      <c r="B34" s="22">
        <v>823</v>
      </c>
      <c r="C34" s="22">
        <v>1054</v>
      </c>
      <c r="D34" s="50" t="s">
        <v>107</v>
      </c>
      <c r="E34" s="23">
        <v>914</v>
      </c>
      <c r="F34" s="16"/>
    </row>
    <row r="35" spans="1:6" s="3" customFormat="1" ht="30" customHeight="1">
      <c r="A35" s="7">
        <v>21</v>
      </c>
      <c r="B35" s="22">
        <v>169.638</v>
      </c>
      <c r="C35" s="22" t="s">
        <v>109</v>
      </c>
      <c r="D35" s="50" t="s">
        <v>108</v>
      </c>
      <c r="E35" s="23">
        <v>2362.4</v>
      </c>
      <c r="F35" s="16"/>
    </row>
    <row r="36" spans="1:5" s="16" customFormat="1" ht="15" customHeight="1">
      <c r="A36" s="67" t="s">
        <v>2</v>
      </c>
      <c r="B36" s="68"/>
      <c r="C36" s="68"/>
      <c r="D36" s="69"/>
      <c r="E36" s="36">
        <f>SUM(E16:E35)</f>
        <v>50010.600000000006</v>
      </c>
    </row>
    <row r="37" spans="1:6" s="3" customFormat="1" ht="75.75" customHeight="1">
      <c r="A37" s="7">
        <v>22</v>
      </c>
      <c r="B37" s="14">
        <v>623</v>
      </c>
      <c r="C37" s="14">
        <v>3012</v>
      </c>
      <c r="D37" s="50" t="s">
        <v>57</v>
      </c>
      <c r="E37" s="23">
        <v>18553.8</v>
      </c>
      <c r="F37" s="16"/>
    </row>
    <row r="38" spans="1:5" ht="25.5">
      <c r="A38" s="7">
        <v>23</v>
      </c>
      <c r="B38" s="14">
        <v>111</v>
      </c>
      <c r="C38" s="14">
        <v>3043</v>
      </c>
      <c r="D38" s="52" t="s">
        <v>23</v>
      </c>
      <c r="E38" s="23">
        <f>420.1+6.5</f>
        <v>426.6</v>
      </c>
    </row>
    <row r="39" spans="1:6" s="24" customFormat="1" ht="99.75" customHeight="1">
      <c r="A39" s="7">
        <v>24</v>
      </c>
      <c r="B39" s="22">
        <v>109</v>
      </c>
      <c r="C39" s="22">
        <v>3008</v>
      </c>
      <c r="D39" s="42" t="s">
        <v>66</v>
      </c>
      <c r="E39" s="23">
        <v>1715.6</v>
      </c>
      <c r="F39" s="26"/>
    </row>
    <row r="40" spans="1:6" s="24" customFormat="1" ht="191.25" customHeight="1">
      <c r="A40" s="21">
        <v>25</v>
      </c>
      <c r="B40" s="22">
        <v>106</v>
      </c>
      <c r="C40" s="22">
        <v>3015</v>
      </c>
      <c r="D40" s="42" t="s">
        <v>79</v>
      </c>
      <c r="E40" s="23">
        <f>27676.9-0.1+8262.8</f>
        <v>35939.600000000006</v>
      </c>
      <c r="F40" s="26"/>
    </row>
    <row r="41" spans="1:6" s="24" customFormat="1" ht="38.25">
      <c r="A41" s="21">
        <v>26</v>
      </c>
      <c r="B41" s="22">
        <v>107</v>
      </c>
      <c r="C41" s="22">
        <v>3029</v>
      </c>
      <c r="D41" s="42" t="s">
        <v>32</v>
      </c>
      <c r="E41" s="23">
        <v>17008.2</v>
      </c>
      <c r="F41" s="26"/>
    </row>
    <row r="42" spans="1:6" s="24" customFormat="1" ht="89.25">
      <c r="A42" s="7">
        <v>27</v>
      </c>
      <c r="B42" s="22">
        <v>112</v>
      </c>
      <c r="C42" s="22">
        <v>3003</v>
      </c>
      <c r="D42" s="42" t="s">
        <v>56</v>
      </c>
      <c r="E42" s="23">
        <v>209784.2</v>
      </c>
      <c r="F42" s="26"/>
    </row>
    <row r="43" spans="1:6" s="24" customFormat="1" ht="38.25">
      <c r="A43" s="7">
        <v>28</v>
      </c>
      <c r="B43" s="22">
        <v>102</v>
      </c>
      <c r="C43" s="22">
        <v>3037</v>
      </c>
      <c r="D43" s="42" t="s">
        <v>46</v>
      </c>
      <c r="E43" s="23">
        <v>1302.5</v>
      </c>
      <c r="F43" s="26"/>
    </row>
    <row r="44" spans="1:6" s="24" customFormat="1" ht="38.25">
      <c r="A44" s="7">
        <v>29</v>
      </c>
      <c r="B44" s="22">
        <v>149</v>
      </c>
      <c r="C44" s="22">
        <v>3038</v>
      </c>
      <c r="D44" s="42" t="s">
        <v>47</v>
      </c>
      <c r="E44" s="23">
        <v>666.3</v>
      </c>
      <c r="F44" s="26"/>
    </row>
    <row r="45" spans="1:5" ht="38.25" customHeight="1">
      <c r="A45" s="7">
        <v>30</v>
      </c>
      <c r="B45" s="28">
        <v>158</v>
      </c>
      <c r="C45" s="28">
        <v>3020</v>
      </c>
      <c r="D45" s="52" t="s">
        <v>41</v>
      </c>
      <c r="E45" s="23">
        <v>23583</v>
      </c>
    </row>
    <row r="46" spans="1:5" ht="76.5" customHeight="1">
      <c r="A46" s="7">
        <v>31</v>
      </c>
      <c r="B46" s="14">
        <v>173</v>
      </c>
      <c r="C46" s="14">
        <v>3021</v>
      </c>
      <c r="D46" s="52" t="s">
        <v>58</v>
      </c>
      <c r="E46" s="23">
        <v>693.6</v>
      </c>
    </row>
    <row r="47" spans="1:6" s="3" customFormat="1" ht="143.25" customHeight="1">
      <c r="A47" s="21">
        <v>32</v>
      </c>
      <c r="B47" s="14">
        <v>133</v>
      </c>
      <c r="C47" s="14">
        <v>3024</v>
      </c>
      <c r="D47" s="53" t="s">
        <v>60</v>
      </c>
      <c r="E47" s="23">
        <v>1533.6</v>
      </c>
      <c r="F47" s="16"/>
    </row>
    <row r="48" spans="1:6" s="4" customFormat="1" ht="25.5">
      <c r="A48" s="7">
        <v>33</v>
      </c>
      <c r="B48" s="22">
        <v>196</v>
      </c>
      <c r="C48" s="22">
        <v>3035</v>
      </c>
      <c r="D48" s="42" t="s">
        <v>34</v>
      </c>
      <c r="E48" s="23">
        <v>438.6</v>
      </c>
      <c r="F48" s="16"/>
    </row>
    <row r="49" spans="1:6" s="4" customFormat="1" ht="42" customHeight="1">
      <c r="A49" s="21">
        <v>34</v>
      </c>
      <c r="B49" s="22">
        <v>194</v>
      </c>
      <c r="C49" s="22">
        <v>3002</v>
      </c>
      <c r="D49" s="42" t="s">
        <v>55</v>
      </c>
      <c r="E49" s="23">
        <v>8332.2</v>
      </c>
      <c r="F49" s="16"/>
    </row>
    <row r="50" spans="1:6" s="4" customFormat="1" ht="38.25">
      <c r="A50" s="7">
        <v>35</v>
      </c>
      <c r="B50" s="15" t="s">
        <v>25</v>
      </c>
      <c r="C50" s="15" t="s">
        <v>43</v>
      </c>
      <c r="D50" s="52" t="s">
        <v>42</v>
      </c>
      <c r="E50" s="23">
        <v>410</v>
      </c>
      <c r="F50" s="16"/>
    </row>
    <row r="51" spans="1:6" s="4" customFormat="1" ht="27.75" customHeight="1">
      <c r="A51" s="21">
        <v>36</v>
      </c>
      <c r="B51" s="15" t="s">
        <v>24</v>
      </c>
      <c r="C51" s="15" t="s">
        <v>38</v>
      </c>
      <c r="D51" s="52" t="s">
        <v>21</v>
      </c>
      <c r="E51" s="23">
        <v>3476</v>
      </c>
      <c r="F51" s="16"/>
    </row>
    <row r="52" spans="1:6" s="4" customFormat="1" ht="38.25">
      <c r="A52" s="21">
        <v>37</v>
      </c>
      <c r="B52" s="15" t="s">
        <v>26</v>
      </c>
      <c r="C52" s="15" t="s">
        <v>31</v>
      </c>
      <c r="D52" s="52" t="s">
        <v>30</v>
      </c>
      <c r="E52" s="23">
        <v>74706.2</v>
      </c>
      <c r="F52" s="16"/>
    </row>
    <row r="53" spans="1:6" s="4" customFormat="1" ht="68.25" customHeight="1">
      <c r="A53" s="21">
        <v>38</v>
      </c>
      <c r="B53" s="15" t="s">
        <v>19</v>
      </c>
      <c r="C53" s="15" t="s">
        <v>44</v>
      </c>
      <c r="D53" s="52" t="s">
        <v>59</v>
      </c>
      <c r="E53" s="23">
        <v>150</v>
      </c>
      <c r="F53" s="16"/>
    </row>
    <row r="54" spans="1:6" s="4" customFormat="1" ht="76.5">
      <c r="A54" s="21">
        <v>39</v>
      </c>
      <c r="B54" s="15" t="s">
        <v>20</v>
      </c>
      <c r="C54" s="15" t="s">
        <v>45</v>
      </c>
      <c r="D54" s="52" t="s">
        <v>54</v>
      </c>
      <c r="E54" s="23">
        <v>141397.4</v>
      </c>
      <c r="F54" s="16"/>
    </row>
    <row r="55" spans="1:6" s="25" customFormat="1" ht="37.5" customHeight="1">
      <c r="A55" s="21">
        <v>40</v>
      </c>
      <c r="B55" s="27" t="s">
        <v>22</v>
      </c>
      <c r="C55" s="27" t="s">
        <v>40</v>
      </c>
      <c r="D55" s="42" t="s">
        <v>39</v>
      </c>
      <c r="E55" s="23">
        <v>15476.1</v>
      </c>
      <c r="F55" s="26"/>
    </row>
    <row r="56" spans="1:6" s="25" customFormat="1" ht="78" customHeight="1">
      <c r="A56" s="21">
        <v>41</v>
      </c>
      <c r="B56" s="15" t="s">
        <v>62</v>
      </c>
      <c r="C56" s="15" t="s">
        <v>63</v>
      </c>
      <c r="D56" s="52" t="s">
        <v>64</v>
      </c>
      <c r="E56" s="23">
        <f>323.1-80.8</f>
        <v>242.3</v>
      </c>
      <c r="F56" s="26"/>
    </row>
    <row r="57" spans="1:6" s="25" customFormat="1" ht="141.75" customHeight="1">
      <c r="A57" s="21">
        <v>42</v>
      </c>
      <c r="B57" s="27" t="s">
        <v>52</v>
      </c>
      <c r="C57" s="27" t="s">
        <v>53</v>
      </c>
      <c r="D57" s="42" t="s">
        <v>78</v>
      </c>
      <c r="E57" s="29">
        <v>14753.9</v>
      </c>
      <c r="F57" s="26"/>
    </row>
    <row r="58" spans="1:6" s="25" customFormat="1" ht="30.75" customHeight="1">
      <c r="A58" s="21">
        <v>43</v>
      </c>
      <c r="B58" s="14">
        <v>127.132</v>
      </c>
      <c r="C58" s="30" t="s">
        <v>61</v>
      </c>
      <c r="D58" s="52" t="s">
        <v>33</v>
      </c>
      <c r="E58" s="23">
        <f>1899.6+969.1</f>
        <v>2868.7</v>
      </c>
      <c r="F58" s="26"/>
    </row>
    <row r="59" spans="1:6" s="25" customFormat="1" ht="28.5" customHeight="1">
      <c r="A59" s="7">
        <v>44</v>
      </c>
      <c r="B59" s="27" t="s">
        <v>18</v>
      </c>
      <c r="C59" s="27" t="s">
        <v>37</v>
      </c>
      <c r="D59" s="42" t="s">
        <v>36</v>
      </c>
      <c r="E59" s="23">
        <v>1339.5</v>
      </c>
      <c r="F59" s="26"/>
    </row>
    <row r="60" spans="1:5" s="26" customFormat="1" ht="63.75" customHeight="1">
      <c r="A60" s="21">
        <v>45</v>
      </c>
      <c r="B60" s="27" t="s">
        <v>27</v>
      </c>
      <c r="C60" s="27" t="s">
        <v>35</v>
      </c>
      <c r="D60" s="42" t="s">
        <v>65</v>
      </c>
      <c r="E60" s="23">
        <v>1244</v>
      </c>
    </row>
    <row r="61" spans="1:5" s="26" customFormat="1" ht="26.25" customHeight="1">
      <c r="A61" s="21">
        <v>46</v>
      </c>
      <c r="B61" s="27" t="s">
        <v>83</v>
      </c>
      <c r="C61" s="27" t="s">
        <v>84</v>
      </c>
      <c r="D61" s="42" t="s">
        <v>87</v>
      </c>
      <c r="E61" s="23">
        <v>319.9</v>
      </c>
    </row>
    <row r="62" spans="1:6" s="3" customFormat="1" ht="39" customHeight="1">
      <c r="A62" s="7">
        <v>47</v>
      </c>
      <c r="B62" s="22">
        <v>780</v>
      </c>
      <c r="C62" s="22" t="s">
        <v>96</v>
      </c>
      <c r="D62" s="50" t="s">
        <v>103</v>
      </c>
      <c r="E62" s="23">
        <v>467</v>
      </c>
      <c r="F62" s="16"/>
    </row>
    <row r="63" spans="1:5" s="26" customFormat="1" ht="27.75" customHeight="1">
      <c r="A63" s="21">
        <v>48</v>
      </c>
      <c r="B63" s="27" t="s">
        <v>85</v>
      </c>
      <c r="C63" s="27" t="s">
        <v>86</v>
      </c>
      <c r="D63" s="42" t="s">
        <v>88</v>
      </c>
      <c r="E63" s="23">
        <v>2777.9</v>
      </c>
    </row>
    <row r="64" spans="1:6" s="24" customFormat="1" ht="17.25" customHeight="1">
      <c r="A64" s="70" t="s">
        <v>11</v>
      </c>
      <c r="B64" s="71"/>
      <c r="C64" s="71"/>
      <c r="D64" s="71"/>
      <c r="E64" s="39">
        <f>SUM(E37:E63)</f>
        <v>579606.7</v>
      </c>
      <c r="F64" s="26"/>
    </row>
    <row r="65" spans="1:6" s="24" customFormat="1" ht="38.25">
      <c r="A65" s="21">
        <v>49</v>
      </c>
      <c r="B65" s="22">
        <v>316</v>
      </c>
      <c r="C65" s="22">
        <v>4010</v>
      </c>
      <c r="D65" s="42" t="s">
        <v>89</v>
      </c>
      <c r="E65" s="23">
        <v>442.3</v>
      </c>
      <c r="F65" s="26"/>
    </row>
    <row r="66" spans="1:6" s="24" customFormat="1" ht="51">
      <c r="A66" s="21">
        <v>50</v>
      </c>
      <c r="B66" s="22">
        <v>129</v>
      </c>
      <c r="C66" s="22">
        <v>4006</v>
      </c>
      <c r="D66" s="42" t="s">
        <v>93</v>
      </c>
      <c r="E66" s="23">
        <f>2446.1+3853.2+2649.2</f>
        <v>8948.5</v>
      </c>
      <c r="F66" s="26"/>
    </row>
    <row r="67" spans="1:6" s="24" customFormat="1" ht="38.25">
      <c r="A67" s="21">
        <v>51</v>
      </c>
      <c r="B67" s="22">
        <v>197</v>
      </c>
      <c r="C67" s="22">
        <v>4007</v>
      </c>
      <c r="D67" s="42" t="s">
        <v>94</v>
      </c>
      <c r="E67" s="23">
        <f>66.2+117.3+67.6</f>
        <v>251.1</v>
      </c>
      <c r="F67" s="26"/>
    </row>
    <row r="68" spans="1:6" s="24" customFormat="1" ht="51">
      <c r="A68" s="21">
        <v>52</v>
      </c>
      <c r="B68" s="22">
        <v>379</v>
      </c>
      <c r="C68" s="22">
        <v>4016</v>
      </c>
      <c r="D68" s="42" t="s">
        <v>95</v>
      </c>
      <c r="E68" s="23">
        <f>125.2+240.5+147.9</f>
        <v>513.6</v>
      </c>
      <c r="F68" s="26"/>
    </row>
    <row r="69" spans="1:6" s="24" customFormat="1" ht="25.5">
      <c r="A69" s="21">
        <v>53</v>
      </c>
      <c r="B69" s="22">
        <v>307</v>
      </c>
      <c r="C69" s="22">
        <v>4012</v>
      </c>
      <c r="D69" s="42" t="s">
        <v>99</v>
      </c>
      <c r="E69" s="23">
        <v>10000</v>
      </c>
      <c r="F69" s="26"/>
    </row>
    <row r="70" spans="1:6" s="24" customFormat="1" ht="25.5">
      <c r="A70" s="21">
        <v>54</v>
      </c>
      <c r="B70" s="22">
        <v>301</v>
      </c>
      <c r="C70" s="22">
        <v>4011</v>
      </c>
      <c r="D70" s="42" t="s">
        <v>105</v>
      </c>
      <c r="E70" s="23">
        <v>15500</v>
      </c>
      <c r="F70" s="26"/>
    </row>
    <row r="71" spans="1:6" s="24" customFormat="1" ht="18" customHeight="1">
      <c r="A71" s="72" t="s">
        <v>15</v>
      </c>
      <c r="B71" s="73"/>
      <c r="C71" s="73"/>
      <c r="D71" s="73"/>
      <c r="E71" s="39">
        <f>SUM(E65:E70)</f>
        <v>35655.5</v>
      </c>
      <c r="F71" s="26"/>
    </row>
    <row r="72" spans="1:6" s="24" customFormat="1" ht="15">
      <c r="A72" s="74" t="s">
        <v>9</v>
      </c>
      <c r="B72" s="75"/>
      <c r="C72" s="75"/>
      <c r="D72" s="75"/>
      <c r="E72" s="40">
        <f>E36+E64+E15+E71</f>
        <v>722624.8999999999</v>
      </c>
      <c r="F72" s="26"/>
    </row>
    <row r="73" spans="1:5" ht="27" customHeight="1">
      <c r="A73" s="21">
        <v>55</v>
      </c>
      <c r="B73" s="22">
        <v>119</v>
      </c>
      <c r="C73" s="22">
        <v>119</v>
      </c>
      <c r="D73" s="42" t="s">
        <v>90</v>
      </c>
      <c r="E73" s="23">
        <v>1680</v>
      </c>
    </row>
    <row r="74" spans="1:5" ht="26.25" customHeight="1">
      <c r="A74" s="7">
        <v>56</v>
      </c>
      <c r="B74" s="22">
        <v>721</v>
      </c>
      <c r="C74" s="22">
        <v>721</v>
      </c>
      <c r="D74" s="42" t="s">
        <v>91</v>
      </c>
      <c r="E74" s="23">
        <v>126.9</v>
      </c>
    </row>
    <row r="75" spans="1:5" s="16" customFormat="1" ht="41.25" customHeight="1">
      <c r="A75" s="7">
        <v>57</v>
      </c>
      <c r="B75" s="37">
        <v>723</v>
      </c>
      <c r="C75" s="37">
        <v>723</v>
      </c>
      <c r="D75" s="52" t="s">
        <v>92</v>
      </c>
      <c r="E75" s="17">
        <f>169.8+2.6</f>
        <v>172.4</v>
      </c>
    </row>
    <row r="76" spans="1:5" s="16" customFormat="1" ht="24" customHeight="1">
      <c r="A76" s="7">
        <v>58</v>
      </c>
      <c r="B76" s="37">
        <v>724</v>
      </c>
      <c r="C76" s="37">
        <v>724</v>
      </c>
      <c r="D76" s="52" t="s">
        <v>17</v>
      </c>
      <c r="E76" s="17">
        <v>26924</v>
      </c>
    </row>
    <row r="77" spans="1:5" s="16" customFormat="1" ht="38.25" customHeight="1">
      <c r="A77" s="7">
        <v>59</v>
      </c>
      <c r="B77" s="37">
        <v>733</v>
      </c>
      <c r="C77" s="37">
        <v>733</v>
      </c>
      <c r="D77" s="52" t="s">
        <v>74</v>
      </c>
      <c r="E77" s="17">
        <f>78-6</f>
        <v>72</v>
      </c>
    </row>
    <row r="78" spans="1:6" s="16" customFormat="1" ht="38.25" customHeight="1">
      <c r="A78" s="7">
        <v>60</v>
      </c>
      <c r="B78" s="37">
        <v>735</v>
      </c>
      <c r="C78" s="37">
        <v>735</v>
      </c>
      <c r="D78" s="52" t="s">
        <v>100</v>
      </c>
      <c r="E78" s="17">
        <v>914.7</v>
      </c>
      <c r="F78" s="56"/>
    </row>
    <row r="79" spans="1:6" s="16" customFormat="1" ht="28.5" customHeight="1">
      <c r="A79" s="7">
        <v>61</v>
      </c>
      <c r="B79" s="37">
        <v>736</v>
      </c>
      <c r="C79" s="37">
        <v>736</v>
      </c>
      <c r="D79" s="52" t="s">
        <v>101</v>
      </c>
      <c r="E79" s="17">
        <v>50</v>
      </c>
      <c r="F79" s="56"/>
    </row>
    <row r="80" spans="1:5" ht="15.75" thickBot="1">
      <c r="A80" s="57" t="s">
        <v>16</v>
      </c>
      <c r="B80" s="58"/>
      <c r="C80" s="58"/>
      <c r="D80" s="59"/>
      <c r="E80" s="38">
        <f>SUM(E73:E79)</f>
        <v>29940</v>
      </c>
    </row>
    <row r="81" spans="1:5" ht="16.5" thickBot="1">
      <c r="A81" s="60" t="s">
        <v>10</v>
      </c>
      <c r="B81" s="61"/>
      <c r="C81" s="61"/>
      <c r="D81" s="62"/>
      <c r="E81" s="41">
        <f>E80+E72</f>
        <v>752564.8999999999</v>
      </c>
    </row>
  </sheetData>
  <sheetProtection/>
  <autoFilter ref="A13:E81"/>
  <mergeCells count="8">
    <mergeCell ref="A80:D80"/>
    <mergeCell ref="A81:D81"/>
    <mergeCell ref="A10:E10"/>
    <mergeCell ref="A15:D15"/>
    <mergeCell ref="A36:D36"/>
    <mergeCell ref="A64:D64"/>
    <mergeCell ref="A71:D71"/>
    <mergeCell ref="A72:D72"/>
  </mergeCells>
  <printOptions/>
  <pageMargins left="0.7874015748031497" right="0" top="0.1968503937007874" bottom="0.1968503937007874" header="0" footer="0"/>
  <pageSetup fitToHeight="3"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Фаткуллина</cp:lastModifiedBy>
  <cp:lastPrinted>2017-05-02T06:43:55Z</cp:lastPrinted>
  <dcterms:created xsi:type="dcterms:W3CDTF">2005-12-26T07:27:52Z</dcterms:created>
  <dcterms:modified xsi:type="dcterms:W3CDTF">2017-05-02T06:45:31Z</dcterms:modified>
  <cp:category/>
  <cp:version/>
  <cp:contentType/>
  <cp:contentStatus/>
</cp:coreProperties>
</file>