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</sheets>
  <definedNames>
    <definedName name="APPT" localSheetId="0">'отрасл прил.2'!#REF!</definedName>
    <definedName name="Excel_BuiltIn__FilterDatabase" localSheetId="0">'отрасл прил.2'!$A$7:$J$49</definedName>
    <definedName name="FIO" localSheetId="0">'отрасл прил.2'!#REF!</definedName>
    <definedName name="SIGN" localSheetId="0">'отрасл прил.2'!#REF!</definedName>
    <definedName name="Excel_BuiltIn__FilterDatabase" localSheetId="1">'КОСГУ прил.3'!$A$6:$J$6</definedName>
    <definedName name="Excel_BuiltIn__FilterDatabase" localSheetId="2">'бюджетополучат. прил 4'!$A$5:$I$5</definedName>
  </definedNames>
  <calcPr fullCalcOnLoad="1"/>
</workbook>
</file>

<file path=xl/sharedStrings.xml><?xml version="1.0" encoding="utf-8"?>
<sst xmlns="http://schemas.openxmlformats.org/spreadsheetml/2006/main" count="271" uniqueCount="213">
  <si>
    <t>Приложение к пояснительной записке № 2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</si>
  <si>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01.04.2016    по отраслевой структуре</t>
  </si>
  <si>
    <t>тыс. руб.</t>
  </si>
  <si>
    <t>КФСР</t>
  </si>
  <si>
    <t>Наименование КФСР</t>
  </si>
  <si>
    <t>Ассигнования 2016  год</t>
  </si>
  <si>
    <t>Кассовый план 1 кв., тыс.руб.</t>
  </si>
  <si>
    <t>Кассовый расход, тыс.руб.</t>
  </si>
  <si>
    <t>Остаток ассигнований</t>
  </si>
  <si>
    <t>Уровень исполнения</t>
  </si>
  <si>
    <t>Структура расходов, %</t>
  </si>
  <si>
    <t>от годовых ассигнований, тыс.руб.</t>
  </si>
  <si>
    <t>от кассового плана 1 кв., тыс.руб.</t>
  </si>
  <si>
    <t>к годовым ассигнованиям, %</t>
  </si>
  <si>
    <t>к кассовому плану                 1 кв., %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</si>
  <si>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</si>
  <si>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</si>
  <si>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</si>
  <si>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</si>
  <si>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</si>
  <si>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</si>
  <si>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</si>
  <si>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</si>
  <si>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</si>
  <si>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</si>
  <si>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</si>
  <si>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</si>
  <si>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</si>
  <si>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</si>
  <si>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</si>
  <si>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</si>
  <si>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</si>
  <si>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</si>
  <si>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</si>
  <si>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</si>
  <si>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</si>
  <si>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</si>
  <si>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</si>
  <si>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</si>
  <si>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0407</t>
  </si>
  <si>
    <t>Лесное хозяйство</t>
  </si>
  <si>
    <t>0408</t>
  </si>
  <si>
    <t>Транспорт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</si>
  <si>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</si>
  <si>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</si>
  <si>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</si>
  <si>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</si>
  <si>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</si>
  <si>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</si>
  <si>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</si>
  <si>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</si>
  <si>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</si>
  <si>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</si>
  <si>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</si>
  <si>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</si>
  <si>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</si>
  <si>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</si>
  <si>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</si>
  <si>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</si>
  <si>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</si>
  <si>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</si>
  <si>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</si>
  <si>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</si>
  <si>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</si>
  <si>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</si>
  <si>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</si>
  <si>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</si>
  <si>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</si>
  <si>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</si>
  <si>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</si>
  <si>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</si>
  <si>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</si>
  <si>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</si>
  <si>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</si>
  <si>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</si>
  <si>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</si>
  <si>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</si>
  <si>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</si>
  <si>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</si>
  <si>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</si>
  <si>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</si>
  <si>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</si>
  <si>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</si>
  <si>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</si>
  <si>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</si>
  <si>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</si>
  <si>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</si>
  <si>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</si>
  <si>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</si>
  <si>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</si>
  <si>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</si>
  <si>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</si>
  <si>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</si>
  <si>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</si>
  <si>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</si>
  <si>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</si>
  <si>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</si>
  <si>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</si>
  <si>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Приложение к пояснительной записке № 3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</si>
  <si>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01.04.2016 в разрезе статей КОСГУ</t>
  </si>
  <si>
    <t>тыс.руб.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</si>
  <si>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</si>
  <si>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</si>
  <si>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</si>
  <si>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</si>
  <si>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</si>
  <si>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</si>
  <si>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</si>
  <si>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</si>
  <si>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</si>
  <si>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</si>
  <si>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</si>
  <si>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</si>
  <si>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</si>
  <si>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</si>
  <si>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</si>
  <si>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</si>
  <si>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</si>
  <si>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</si>
  <si>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</si>
  <si>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</si>
  <si>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</si>
  <si>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</si>
  <si>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</si>
  <si>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</si>
  <si>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</si>
  <si>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</si>
  <si>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</si>
  <si>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</si>
  <si>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</si>
  <si>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</si>
  <si>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</si>
  <si>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</si>
  <si>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</si>
  <si>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</si>
  <si>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</si>
  <si>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</si>
  <si>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</si>
  <si>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</si>
  <si>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к пояснительной записке № 4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</si>
  <si>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01.04.2016  в разрезе бюджетополучателей</t>
  </si>
  <si>
    <t>Бюджетополучатель</t>
  </si>
  <si>
    <t>Ассигнования 2016 год</t>
  </si>
  <si>
    <t>Комитет финансов</t>
  </si>
  <si>
    <t>Администрация Сланцевского муниципального района</t>
  </si>
  <si>
    <t>МДОУ "Сланцевский сад N10"</t>
  </si>
  <si>
    <t>МДОУ "Сланцевский сад N3"</t>
  </si>
  <si>
    <t>МДОУ "Сланцевский сад N7"</t>
  </si>
  <si>
    <t>МУДО " Дом творчества" СМР</t>
  </si>
  <si>
    <t>МОУ "Выскатская школа"</t>
  </si>
  <si>
    <t>МОУ "Загривская школа"</t>
  </si>
  <si>
    <t>МУ "ЦСО граждан пожилого возраста и инвалидов "Надежда"</t>
  </si>
  <si>
    <t>МУ "Мечта"</t>
  </si>
  <si>
    <t>МДОУ "Сланцевский детский сад N1"</t>
  </si>
  <si>
    <t>МДОУ "Сланцевский сад N2"</t>
  </si>
  <si>
    <t>МДОУ "Сланцевский сад N5"</t>
  </si>
  <si>
    <t>МДОУ "Выскатский детский сад N9"</t>
  </si>
  <si>
    <t>МДОУ "Сланцевский сад N11"</t>
  </si>
  <si>
    <t>МДОУ "Сланцевский детсад N15"</t>
  </si>
  <si>
    <t>МДОУ "Старопольский сад N17"</t>
  </si>
  <si>
    <t>МДОУ "Новосельский детсад N18"</t>
  </si>
  <si>
    <t>МДОУ "Гостицкий сад N20"</t>
  </si>
  <si>
    <t>МДОУ "Загривский детсад N21"</t>
  </si>
  <si>
    <t>МДОУ "Сланцевский сад N22"</t>
  </si>
  <si>
    <t>МОУ "Новосельская школа"</t>
  </si>
  <si>
    <t>МОУ "Овсищенская начальная школа-детский сад"</t>
  </si>
  <si>
    <t>МОУ "Старопольская школа"</t>
  </si>
  <si>
    <t>МОУ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</si>
  <si>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</si>
  <si>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</si>
  <si>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</si>
  <si>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</si>
  <si>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 "Сланцевский ЦИТ"</t>
  </si>
  <si>
    <t>МКУ "РВС"</t>
  </si>
  <si>
    <t>Комитет образования</t>
  </si>
  <si>
    <t>Комитет социальной защиты</t>
  </si>
  <si>
    <t>Совет депутатов СМР</t>
  </si>
  <si>
    <t>МДОУ "Сланцевский детсад N4"</t>
  </si>
  <si>
    <t>КУМИ СМР</t>
  </si>
  <si>
    <t>Ревизионная комиссия  СМР</t>
  </si>
  <si>
    <t>МКУ "ФОК "Сланцы"</t>
  </si>
  <si>
    <t>Приложение к пояснительной записке № 5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</si>
  <si>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01.04.2016</t>
  </si>
  <si>
    <t>Наименование программы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</si>
  <si>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2014-2016 годы"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</si>
  <si>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на 2014-2016 годы"</t>
  </si>
  <si>
    <t>Муниципальная программа Сланцевского муниципального района "Развитие и поддержка малого и среднего предпринимательства Сланцевского муниципального района на 2014-2016 годы"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</si>
  <si>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</si>
  <si>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Муниципальная программа Сланцевского муниципального района "Развитие системы защиты прав потребителей в Сланцевском районе на 2014-2016 годы"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</si>
  <si>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2014-2016 годы"</t>
  </si>
  <si>
    <t>Муниципальная программа Сланцевского муниципального района "Развитие агропромышленного комплекса Сланцевского муниципального района на 2014-2016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</si>
  <si>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2014-2016 годы"</t>
  </si>
  <si>
    <t>Итого: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</si>
  <si>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</si>
  <si>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</si>
  <si>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 xml:space="preserve">по муниципальным  казенным учреждениям Сланцевского муниципального района                               на  01.04.2016                                                             </t>
  </si>
  <si>
    <t>Кредиторская задолженность по видам товаров, работ, услуг</t>
  </si>
  <si>
    <t>на 01.01.2016</t>
  </si>
  <si>
    <t>на 01.04.2016</t>
  </si>
  <si>
    <t xml:space="preserve">Динамика </t>
  </si>
  <si>
    <t>сумма, тыс.руб.</t>
  </si>
  <si>
    <t>структура расходов,       %</t>
  </si>
  <si>
    <t xml:space="preserve">Прирост, тыс.руб.    </t>
  </si>
  <si>
    <t>Темп прироста, %</t>
  </si>
  <si>
    <t>6=4-2</t>
  </si>
  <si>
    <t>Коммун услуги, электроэнергия</t>
  </si>
  <si>
    <t>Услуги питания, продукты питания</t>
  </si>
  <si>
    <t>Прочее</t>
  </si>
  <si>
    <t>по муниципальным  казенным учреждениям Сланцевского муниципального района                                  на  01.04.2016</t>
  </si>
  <si>
    <t>Кредиторская задолженность                                         по отраслям</t>
  </si>
  <si>
    <t>Учреждения соц.защиты</t>
  </si>
  <si>
    <t>Учреждения образования</t>
  </si>
  <si>
    <t>Администрация и прочие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</si>
</sst>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#,##0.0_ ;\-#,##0.0\ "/>
  </numFmts>
  <fonts count="30">
    <font>
      <sz val="10"/>
      <name val="Arial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b/>
      <sz val="6.5"/>
      <name val="MS Sans Serif"/>
      <family val="2"/>
    </font>
    <font>
      <b/>
      <sz val="7"/>
      <name val="MS Sans Serif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9"/>
      <name val="Arial Narrow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.5"/>
      <color indexed="10"/>
      <name val="Arial Narrow"/>
      <family val="2"/>
    </font>
    <font>
      <b/>
      <sz val="8"/>
      <name val="MS Sans Serif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9"/>
      <name val="Arial Narrow"/>
      <family val="2"/>
    </font>
    <font>
      <b/>
      <sz val="11"/>
      <name val="Times New Roman"/>
      <family val="1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wrapText="1"/>
    </xf>
    <xf numFmtId="164" fontId="1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center" wrapText="1"/>
    </xf>
    <xf numFmtId="164" fontId="2" fillId="2" borderId="0" xfId="0" applyFont="1" applyFill="1" applyAlignment="1">
      <alignment horizontal="center" wrapText="1"/>
    </xf>
    <xf numFmtId="164" fontId="3" fillId="2" borderId="0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left" vertical="center" wrapText="1"/>
    </xf>
    <xf numFmtId="166" fontId="7" fillId="2" borderId="5" xfId="0" applyNumberFormat="1" applyFont="1" applyFill="1" applyBorder="1" applyAlignment="1">
      <alignment horizontal="right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left" vertical="center" wrapText="1"/>
    </xf>
    <xf numFmtId="166" fontId="8" fillId="2" borderId="6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left"/>
    </xf>
    <xf numFmtId="166" fontId="7" fillId="2" borderId="5" xfId="0" applyNumberFormat="1" applyFont="1" applyFill="1" applyBorder="1" applyAlignment="1">
      <alignment horizontal="right"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left"/>
    </xf>
    <xf numFmtId="166" fontId="7" fillId="0" borderId="5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right"/>
    </xf>
    <xf numFmtId="164" fontId="9" fillId="0" borderId="0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9" fillId="0" borderId="0" xfId="0" applyFont="1" applyBorder="1" applyAlignment="1">
      <alignment horizontal="center" wrapText="1"/>
    </xf>
    <xf numFmtId="164" fontId="12" fillId="0" borderId="0" xfId="0" applyFont="1" applyAlignment="1">
      <alignment horizont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8" fillId="0" borderId="5" xfId="0" applyNumberFormat="1" applyFont="1" applyBorder="1" applyAlignment="1">
      <alignment horizontal="left" vertical="center" wrapText="1"/>
    </xf>
    <xf numFmtId="166" fontId="8" fillId="0" borderId="5" xfId="0" applyNumberFormat="1" applyFont="1" applyBorder="1" applyAlignment="1">
      <alignment horizontal="right" vertical="center" wrapText="1"/>
    </xf>
    <xf numFmtId="165" fontId="15" fillId="0" borderId="4" xfId="0" applyNumberFormat="1" applyFont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Alignment="1">
      <alignment horizontal="right"/>
    </xf>
    <xf numFmtId="164" fontId="17" fillId="0" borderId="0" xfId="0" applyFont="1" applyBorder="1" applyAlignment="1">
      <alignment horizontal="center" wrapText="1"/>
    </xf>
    <xf numFmtId="164" fontId="16" fillId="0" borderId="0" xfId="0" applyFont="1" applyAlignment="1">
      <alignment wrapText="1"/>
    </xf>
    <xf numFmtId="164" fontId="19" fillId="0" borderId="0" xfId="0" applyFont="1" applyAlignment="1">
      <alignment horizontal="right"/>
    </xf>
    <xf numFmtId="164" fontId="15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6" fontId="17" fillId="2" borderId="1" xfId="0" applyNumberFormat="1" applyFont="1" applyFill="1" applyBorder="1" applyAlignment="1">
      <alignment/>
    </xf>
    <xf numFmtId="166" fontId="17" fillId="0" borderId="1" xfId="0" applyNumberFormat="1" applyFont="1" applyFill="1" applyBorder="1" applyAlignment="1">
      <alignment/>
    </xf>
    <xf numFmtId="164" fontId="15" fillId="0" borderId="1" xfId="0" applyFont="1" applyBorder="1" applyAlignment="1">
      <alignment/>
    </xf>
    <xf numFmtId="166" fontId="25" fillId="2" borderId="1" xfId="0" applyNumberFormat="1" applyFont="1" applyFill="1" applyBorder="1" applyAlignment="1">
      <alignment/>
    </xf>
    <xf numFmtId="166" fontId="25" fillId="0" borderId="1" xfId="0" applyNumberFormat="1" applyFont="1" applyFill="1" applyBorder="1" applyAlignment="1">
      <alignment/>
    </xf>
    <xf numFmtId="164" fontId="25" fillId="0" borderId="0" xfId="0" applyFont="1" applyBorder="1" applyAlignment="1">
      <alignment horizontal="center" vertical="center"/>
    </xf>
    <xf numFmtId="166" fontId="16" fillId="0" borderId="0" xfId="0" applyNumberFormat="1" applyFont="1" applyFill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15" fillId="3" borderId="1" xfId="0" applyFont="1" applyFill="1" applyBorder="1" applyAlignment="1">
      <alignment/>
    </xf>
    <xf numFmtId="167" fontId="28" fillId="3" borderId="1" xfId="0" applyNumberFormat="1" applyFont="1" applyFill="1" applyBorder="1" applyAlignment="1">
      <alignment horizontal="right"/>
    </xf>
    <xf numFmtId="167" fontId="29" fillId="2" borderId="1" xfId="0" applyNumberFormat="1" applyFont="1" applyFill="1" applyBorder="1" applyAlignment="1">
      <alignment horizontal="right"/>
    </xf>
    <xf numFmtId="167" fontId="29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workbookViewId="0" topLeftCell="A1">
      <pane ySplit="7" topLeftCell="A8" activePane="bottomLeft" state="frozen"/>
      <selection pane="topLeft" activeCell="A1" sqref="A1"/>
      <selection pane="bottomLeft" activeCell="F7" sqref="F7"/>
    </sheetView>
  </sheetViews>
  <sheetFormatPr defaultColWidth="9.140625" defaultRowHeight="9.75" customHeight="1"/>
  <cols>
    <col min="1" max="1" width="5.7109375" style="1" customWidth="1"/>
    <col min="2" max="2" width="30.7109375" style="2" customWidth="1"/>
    <col min="3" max="3" width="10.421875" style="1" customWidth="1"/>
    <col min="4" max="4" width="9.7109375" style="1" customWidth="1"/>
    <col min="5" max="5" width="10.00390625" style="1" customWidth="1"/>
    <col min="6" max="7" width="10.421875" style="1" customWidth="1"/>
    <col min="8" max="10" width="8.7109375" style="1" customWidth="1"/>
  </cols>
  <sheetData>
    <row r="1" spans="6:10" ht="12.75">
      <c r="F1" s="3" t="s">
        <v>0</v>
      </c>
      <c r="G1" s="3"/>
      <c r="H1" s="3"/>
      <c r="I1" s="3"/>
      <c r="J1" s="3"/>
    </row>
    <row r="3" spans="1:10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5"/>
      <c r="B5" s="5"/>
      <c r="C5" s="5"/>
      <c r="D5" s="5"/>
      <c r="E5" s="5"/>
      <c r="F5" s="5"/>
      <c r="G5" s="5"/>
      <c r="H5" s="5"/>
      <c r="I5" s="5"/>
      <c r="J5" s="6" t="s">
        <v>2</v>
      </c>
    </row>
    <row r="6" spans="1:10" ht="12.75" customHeight="1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9"/>
      <c r="H6" s="10" t="s">
        <v>9</v>
      </c>
      <c r="I6" s="10"/>
      <c r="J6" s="8" t="s">
        <v>10</v>
      </c>
    </row>
    <row r="7" spans="1:10" ht="43.5" customHeight="1">
      <c r="A7" s="7"/>
      <c r="B7" s="7"/>
      <c r="C7" s="8"/>
      <c r="D7" s="8"/>
      <c r="E7" s="8"/>
      <c r="F7" s="11" t="s">
        <v>11</v>
      </c>
      <c r="G7" s="11" t="s">
        <v>12</v>
      </c>
      <c r="H7" s="11" t="s">
        <v>13</v>
      </c>
      <c r="I7" s="11" t="s">
        <v>14</v>
      </c>
      <c r="J7" s="8"/>
    </row>
    <row r="8" spans="1:10" ht="18.75" customHeight="1">
      <c r="A8" s="12" t="s">
        <v>15</v>
      </c>
      <c r="B8" s="13" t="s">
        <v>16</v>
      </c>
      <c r="C8" s="14">
        <v>154902.67</v>
      </c>
      <c r="D8" s="14">
        <v>30524.45</v>
      </c>
      <c r="E8" s="14">
        <v>21944.59</v>
      </c>
      <c r="F8" s="14">
        <f>C8-E8</f>
        <v>132958.08000000002</v>
      </c>
      <c r="G8" s="14">
        <f>D8-E8</f>
        <v>8579.86</v>
      </c>
      <c r="H8" s="14">
        <f>E8/C8*100</f>
        <v>14.166695770963791</v>
      </c>
      <c r="I8" s="14">
        <f>E8/D8*100</f>
        <v>71.89184407909069</v>
      </c>
      <c r="J8" s="14">
        <f>E8/$E$49*100</f>
        <v>10.5508431528845</v>
      </c>
    </row>
    <row r="9" spans="1:10" ht="30">
      <c r="A9" s="15" t="s">
        <v>17</v>
      </c>
      <c r="B9" s="16" t="s">
        <v>18</v>
      </c>
      <c r="C9" s="17">
        <v>1283.5</v>
      </c>
      <c r="D9" s="17">
        <v>320.9</v>
      </c>
      <c r="E9" s="17">
        <v>231.81</v>
      </c>
      <c r="F9" s="17">
        <f aca="true" t="shared" si="0" ref="F9:F49">C9-E9</f>
        <v>1051.69</v>
      </c>
      <c r="G9" s="17">
        <f aca="true" t="shared" si="1" ref="G9:G49">D9-E9</f>
        <v>89.08999999999997</v>
      </c>
      <c r="H9" s="17">
        <f aca="true" t="shared" si="2" ref="H9:H49">E9/C9*100</f>
        <v>18.060771328398907</v>
      </c>
      <c r="I9" s="17">
        <f aca="true" t="shared" si="3" ref="I9:I49">E9/D9*100</f>
        <v>72.23745715176068</v>
      </c>
      <c r="J9" s="17">
        <f aca="true" t="shared" si="4" ref="J9:J49">E9/$E$49*100</f>
        <v>0.11145302560996383</v>
      </c>
    </row>
    <row r="10" spans="1:10" ht="51">
      <c r="A10" s="15" t="s">
        <v>19</v>
      </c>
      <c r="B10" s="16" t="s">
        <v>20</v>
      </c>
      <c r="C10" s="17">
        <v>3740.1</v>
      </c>
      <c r="D10" s="17">
        <v>921.2</v>
      </c>
      <c r="E10" s="17">
        <v>340.48</v>
      </c>
      <c r="F10" s="17">
        <f t="shared" si="0"/>
        <v>3399.62</v>
      </c>
      <c r="G10" s="17">
        <f t="shared" si="1"/>
        <v>580.72</v>
      </c>
      <c r="H10" s="17">
        <f t="shared" si="2"/>
        <v>9.103499906419616</v>
      </c>
      <c r="I10" s="17">
        <f t="shared" si="3"/>
        <v>36.96048632218845</v>
      </c>
      <c r="J10" s="17">
        <f t="shared" si="4"/>
        <v>0.16370098856684565</v>
      </c>
    </row>
    <row r="11" spans="1:10" ht="51">
      <c r="A11" s="15" t="s">
        <v>21</v>
      </c>
      <c r="B11" s="16" t="s">
        <v>22</v>
      </c>
      <c r="C11" s="17">
        <v>71414.3</v>
      </c>
      <c r="D11" s="17">
        <v>16599.25</v>
      </c>
      <c r="E11" s="17">
        <v>11562.84</v>
      </c>
      <c r="F11" s="17">
        <f t="shared" si="0"/>
        <v>59851.46000000001</v>
      </c>
      <c r="G11" s="17">
        <f t="shared" si="1"/>
        <v>5036.41</v>
      </c>
      <c r="H11" s="17">
        <f t="shared" si="2"/>
        <v>16.191211003958593</v>
      </c>
      <c r="I11" s="17">
        <f t="shared" si="3"/>
        <v>69.65880988598883</v>
      </c>
      <c r="J11" s="17">
        <f t="shared" si="4"/>
        <v>5.559352498356042</v>
      </c>
    </row>
    <row r="12" spans="1:10" ht="12.75">
      <c r="A12" s="15" t="s">
        <v>23</v>
      </c>
      <c r="B12" s="16" t="s">
        <v>24</v>
      </c>
      <c r="C12" s="17">
        <v>96.5</v>
      </c>
      <c r="D12" s="17">
        <v>0</v>
      </c>
      <c r="E12" s="17">
        <v>0</v>
      </c>
      <c r="F12" s="17">
        <f t="shared" si="0"/>
        <v>96.5</v>
      </c>
      <c r="G12" s="17">
        <f t="shared" si="1"/>
        <v>0</v>
      </c>
      <c r="H12" s="17">
        <f t="shared" si="2"/>
        <v>0</v>
      </c>
      <c r="I12" s="17" t="e">
        <f t="shared" si="3"/>
        <v>#DIV/0!</v>
      </c>
      <c r="J12" s="17">
        <f t="shared" si="4"/>
        <v>0</v>
      </c>
    </row>
    <row r="13" spans="1:10" ht="40.5">
      <c r="A13" s="15" t="s">
        <v>25</v>
      </c>
      <c r="B13" s="16" t="s">
        <v>26</v>
      </c>
      <c r="C13" s="17">
        <v>18351.44</v>
      </c>
      <c r="D13" s="17">
        <v>4503.9</v>
      </c>
      <c r="E13" s="17">
        <v>3823.86</v>
      </c>
      <c r="F13" s="17">
        <f t="shared" si="0"/>
        <v>14527.579999999998</v>
      </c>
      <c r="G13" s="17">
        <f t="shared" si="1"/>
        <v>680.0399999999995</v>
      </c>
      <c r="H13" s="17">
        <f t="shared" si="2"/>
        <v>20.836838961956122</v>
      </c>
      <c r="I13" s="17">
        <f t="shared" si="3"/>
        <v>84.90108572570439</v>
      </c>
      <c r="J13" s="17">
        <f t="shared" si="4"/>
        <v>1.8384917238640108</v>
      </c>
    </row>
    <row r="14" spans="1:10" ht="12.75">
      <c r="A14" s="15" t="s">
        <v>27</v>
      </c>
      <c r="B14" s="16" t="s">
        <v>28</v>
      </c>
      <c r="C14" s="17">
        <v>11463.4</v>
      </c>
      <c r="D14" s="17">
        <v>250</v>
      </c>
      <c r="E14" s="17">
        <v>0</v>
      </c>
      <c r="F14" s="17">
        <f t="shared" si="0"/>
        <v>11463.4</v>
      </c>
      <c r="G14" s="17">
        <f t="shared" si="1"/>
        <v>250</v>
      </c>
      <c r="H14" s="17">
        <f t="shared" si="2"/>
        <v>0</v>
      </c>
      <c r="I14" s="17">
        <f t="shared" si="3"/>
        <v>0</v>
      </c>
      <c r="J14" s="17">
        <f t="shared" si="4"/>
        <v>0</v>
      </c>
    </row>
    <row r="15" spans="1:10" ht="12.75">
      <c r="A15" s="15" t="s">
        <v>29</v>
      </c>
      <c r="B15" s="16" t="s">
        <v>30</v>
      </c>
      <c r="C15" s="17">
        <v>48553.43</v>
      </c>
      <c r="D15" s="17">
        <v>7929.2</v>
      </c>
      <c r="E15" s="17">
        <v>5985.6</v>
      </c>
      <c r="F15" s="17">
        <f t="shared" si="0"/>
        <v>42567.83</v>
      </c>
      <c r="G15" s="17">
        <f t="shared" si="1"/>
        <v>1943.5999999999995</v>
      </c>
      <c r="H15" s="17">
        <f t="shared" si="2"/>
        <v>12.327862315803436</v>
      </c>
      <c r="I15" s="17">
        <f t="shared" si="3"/>
        <v>75.48806941431671</v>
      </c>
      <c r="J15" s="17">
        <f t="shared" si="4"/>
        <v>2.8778449164876387</v>
      </c>
    </row>
    <row r="16" spans="1:10" ht="30">
      <c r="A16" s="12" t="s">
        <v>31</v>
      </c>
      <c r="B16" s="13" t="s">
        <v>32</v>
      </c>
      <c r="C16" s="14">
        <v>200</v>
      </c>
      <c r="D16" s="14">
        <v>50</v>
      </c>
      <c r="E16" s="14">
        <v>0</v>
      </c>
      <c r="F16" s="14">
        <f t="shared" si="0"/>
        <v>200</v>
      </c>
      <c r="G16" s="14">
        <f t="shared" si="1"/>
        <v>50</v>
      </c>
      <c r="H16" s="14">
        <f t="shared" si="2"/>
        <v>0</v>
      </c>
      <c r="I16" s="14">
        <f t="shared" si="3"/>
        <v>0</v>
      </c>
      <c r="J16" s="14">
        <f t="shared" si="4"/>
        <v>0</v>
      </c>
    </row>
    <row r="17" spans="1:10" ht="40.5">
      <c r="A17" s="15" t="s">
        <v>33</v>
      </c>
      <c r="B17" s="16" t="s">
        <v>34</v>
      </c>
      <c r="C17" s="17">
        <v>200</v>
      </c>
      <c r="D17" s="17">
        <v>50</v>
      </c>
      <c r="E17" s="17">
        <v>0</v>
      </c>
      <c r="F17" s="17">
        <f t="shared" si="0"/>
        <v>200</v>
      </c>
      <c r="G17" s="17">
        <f t="shared" si="1"/>
        <v>50</v>
      </c>
      <c r="H17" s="17">
        <f t="shared" si="2"/>
        <v>0</v>
      </c>
      <c r="I17" s="17">
        <f t="shared" si="3"/>
        <v>0</v>
      </c>
      <c r="J17" s="17">
        <f t="shared" si="4"/>
        <v>0</v>
      </c>
    </row>
    <row r="18" spans="1:10" ht="12.75">
      <c r="A18" s="12" t="s">
        <v>35</v>
      </c>
      <c r="B18" s="13" t="s">
        <v>36</v>
      </c>
      <c r="C18" s="14">
        <v>23647.44</v>
      </c>
      <c r="D18" s="14">
        <v>6336.54</v>
      </c>
      <c r="E18" s="14">
        <v>4382.81</v>
      </c>
      <c r="F18" s="14">
        <f t="shared" si="0"/>
        <v>19264.629999999997</v>
      </c>
      <c r="G18" s="14">
        <f t="shared" si="1"/>
        <v>1953.7299999999996</v>
      </c>
      <c r="H18" s="14">
        <f t="shared" si="2"/>
        <v>18.53397238770878</v>
      </c>
      <c r="I18" s="14">
        <f t="shared" si="3"/>
        <v>69.16724269080603</v>
      </c>
      <c r="J18" s="14">
        <f t="shared" si="4"/>
        <v>2.1072319363858574</v>
      </c>
    </row>
    <row r="19" spans="1:10" ht="12.75">
      <c r="A19" s="15" t="s">
        <v>37</v>
      </c>
      <c r="B19" s="16" t="s">
        <v>38</v>
      </c>
      <c r="C19" s="17">
        <v>1265.7</v>
      </c>
      <c r="D19" s="17">
        <v>225</v>
      </c>
      <c r="E19" s="17">
        <v>0</v>
      </c>
      <c r="F19" s="17">
        <f t="shared" si="0"/>
        <v>1265.7</v>
      </c>
      <c r="G19" s="17">
        <f t="shared" si="1"/>
        <v>225</v>
      </c>
      <c r="H19" s="17">
        <f t="shared" si="2"/>
        <v>0</v>
      </c>
      <c r="I19" s="17">
        <f t="shared" si="3"/>
        <v>0</v>
      </c>
      <c r="J19" s="17">
        <f t="shared" si="4"/>
        <v>0</v>
      </c>
    </row>
    <row r="20" spans="1:10" ht="12.75">
      <c r="A20" s="15" t="s">
        <v>39</v>
      </c>
      <c r="B20" s="16" t="s">
        <v>40</v>
      </c>
      <c r="C20" s="17">
        <v>115.5</v>
      </c>
      <c r="D20" s="17">
        <v>0</v>
      </c>
      <c r="E20" s="17">
        <v>0</v>
      </c>
      <c r="F20" s="17">
        <f t="shared" si="0"/>
        <v>115.5</v>
      </c>
      <c r="G20" s="17">
        <f t="shared" si="1"/>
        <v>0</v>
      </c>
      <c r="H20" s="17">
        <f t="shared" si="2"/>
        <v>0</v>
      </c>
      <c r="I20" s="17" t="e">
        <f t="shared" si="3"/>
        <v>#DIV/0!</v>
      </c>
      <c r="J20" s="17">
        <f t="shared" si="4"/>
        <v>0</v>
      </c>
    </row>
    <row r="21" spans="1:10" ht="12.75">
      <c r="A21" s="15" t="s">
        <v>41</v>
      </c>
      <c r="B21" s="16" t="s">
        <v>42</v>
      </c>
      <c r="C21" s="17">
        <v>20372.74</v>
      </c>
      <c r="D21" s="17">
        <v>5446.34</v>
      </c>
      <c r="E21" s="17">
        <v>3865.13</v>
      </c>
      <c r="F21" s="17">
        <f t="shared" si="0"/>
        <v>16507.61</v>
      </c>
      <c r="G21" s="17">
        <f t="shared" si="1"/>
        <v>1581.21</v>
      </c>
      <c r="H21" s="17">
        <f t="shared" si="2"/>
        <v>18.972067576575363</v>
      </c>
      <c r="I21" s="17">
        <f t="shared" si="3"/>
        <v>70.96747540550167</v>
      </c>
      <c r="J21" s="17">
        <f t="shared" si="4"/>
        <v>1.8583341222373477</v>
      </c>
    </row>
    <row r="22" spans="1:10" ht="12.75">
      <c r="A22" s="15" t="s">
        <v>43</v>
      </c>
      <c r="B22" s="16" t="s">
        <v>44</v>
      </c>
      <c r="C22" s="17">
        <v>26.2</v>
      </c>
      <c r="D22" s="17">
        <v>0</v>
      </c>
      <c r="E22" s="17">
        <v>0</v>
      </c>
      <c r="F22" s="17">
        <f t="shared" si="0"/>
        <v>26.2</v>
      </c>
      <c r="G22" s="17">
        <f t="shared" si="1"/>
        <v>0</v>
      </c>
      <c r="H22" s="17">
        <f t="shared" si="2"/>
        <v>0</v>
      </c>
      <c r="I22" s="17" t="e">
        <f t="shared" si="3"/>
        <v>#DIV/0!</v>
      </c>
      <c r="J22" s="17">
        <f t="shared" si="4"/>
        <v>0</v>
      </c>
    </row>
    <row r="23" spans="1:10" ht="20.25">
      <c r="A23" s="15" t="s">
        <v>45</v>
      </c>
      <c r="B23" s="16" t="s">
        <v>46</v>
      </c>
      <c r="C23" s="17">
        <v>1867.3</v>
      </c>
      <c r="D23" s="17">
        <v>665.2</v>
      </c>
      <c r="E23" s="17">
        <v>517.68</v>
      </c>
      <c r="F23" s="17">
        <f t="shared" si="0"/>
        <v>1349.62</v>
      </c>
      <c r="G23" s="17">
        <f t="shared" si="1"/>
        <v>147.5200000000001</v>
      </c>
      <c r="H23" s="17">
        <f t="shared" si="2"/>
        <v>27.723450971991642</v>
      </c>
      <c r="I23" s="17">
        <f t="shared" si="3"/>
        <v>77.82321106434154</v>
      </c>
      <c r="J23" s="17">
        <f t="shared" si="4"/>
        <v>0.24889781414850987</v>
      </c>
    </row>
    <row r="24" spans="1:10" ht="20.25">
      <c r="A24" s="12" t="s">
        <v>47</v>
      </c>
      <c r="B24" s="13" t="s">
        <v>48</v>
      </c>
      <c r="C24" s="14">
        <v>1300.6</v>
      </c>
      <c r="D24" s="14">
        <v>318.9</v>
      </c>
      <c r="E24" s="14">
        <v>217.79</v>
      </c>
      <c r="F24" s="14">
        <f t="shared" si="0"/>
        <v>1082.81</v>
      </c>
      <c r="G24" s="14">
        <f t="shared" si="1"/>
        <v>101.10999999999999</v>
      </c>
      <c r="H24" s="14">
        <f t="shared" si="2"/>
        <v>16.745348300784254</v>
      </c>
      <c r="I24" s="14">
        <f t="shared" si="3"/>
        <v>68.29413609281907</v>
      </c>
      <c r="J24" s="14">
        <f t="shared" si="4"/>
        <v>0.10471228354080506</v>
      </c>
    </row>
    <row r="25" spans="1:10" ht="12.75">
      <c r="A25" s="15" t="s">
        <v>49</v>
      </c>
      <c r="B25" s="16" t="s">
        <v>50</v>
      </c>
      <c r="C25" s="17">
        <v>350.1</v>
      </c>
      <c r="D25" s="17">
        <v>87.5</v>
      </c>
      <c r="E25" s="17">
        <v>0</v>
      </c>
      <c r="F25" s="17">
        <f t="shared" si="0"/>
        <v>350.1</v>
      </c>
      <c r="G25" s="17">
        <f t="shared" si="1"/>
        <v>87.5</v>
      </c>
      <c r="H25" s="17">
        <f t="shared" si="2"/>
        <v>0</v>
      </c>
      <c r="I25" s="17">
        <f t="shared" si="3"/>
        <v>0</v>
      </c>
      <c r="J25" s="17">
        <f t="shared" si="4"/>
        <v>0</v>
      </c>
    </row>
    <row r="26" spans="1:10" ht="20.25">
      <c r="A26" s="15" t="s">
        <v>51</v>
      </c>
      <c r="B26" s="16" t="s">
        <v>52</v>
      </c>
      <c r="C26" s="17">
        <v>950.5</v>
      </c>
      <c r="D26" s="17">
        <v>231.4</v>
      </c>
      <c r="E26" s="17">
        <v>217.79</v>
      </c>
      <c r="F26" s="17">
        <f t="shared" si="0"/>
        <v>732.71</v>
      </c>
      <c r="G26" s="17">
        <f t="shared" si="1"/>
        <v>13.610000000000014</v>
      </c>
      <c r="H26" s="17">
        <f t="shared" si="2"/>
        <v>22.913203577064703</v>
      </c>
      <c r="I26" s="17">
        <f t="shared" si="3"/>
        <v>94.11840968020742</v>
      </c>
      <c r="J26" s="17">
        <f t="shared" si="4"/>
        <v>0.10471228354080506</v>
      </c>
    </row>
    <row r="27" spans="1:10" ht="12.75">
      <c r="A27" s="12" t="s">
        <v>53</v>
      </c>
      <c r="B27" s="13" t="s">
        <v>54</v>
      </c>
      <c r="C27" s="14">
        <v>615206.5</v>
      </c>
      <c r="D27" s="14">
        <v>136818.06</v>
      </c>
      <c r="E27" s="14">
        <v>118930.57</v>
      </c>
      <c r="F27" s="14">
        <f t="shared" si="0"/>
        <v>496275.93</v>
      </c>
      <c r="G27" s="14">
        <f t="shared" si="1"/>
        <v>17887.48999999999</v>
      </c>
      <c r="H27" s="14">
        <f t="shared" si="2"/>
        <v>19.33181297661842</v>
      </c>
      <c r="I27" s="14">
        <f t="shared" si="3"/>
        <v>86.92607540261864</v>
      </c>
      <c r="J27" s="14">
        <f t="shared" si="4"/>
        <v>57.181190906421634</v>
      </c>
    </row>
    <row r="28" spans="1:10" ht="12.75">
      <c r="A28" s="15" t="s">
        <v>55</v>
      </c>
      <c r="B28" s="16" t="s">
        <v>56</v>
      </c>
      <c r="C28" s="17">
        <v>230431.63</v>
      </c>
      <c r="D28" s="17">
        <v>51615.23</v>
      </c>
      <c r="E28" s="17">
        <v>43556.11</v>
      </c>
      <c r="F28" s="17">
        <f t="shared" si="0"/>
        <v>186875.52000000002</v>
      </c>
      <c r="G28" s="17">
        <f t="shared" si="1"/>
        <v>8059.120000000003</v>
      </c>
      <c r="H28" s="17">
        <f t="shared" si="2"/>
        <v>18.90196671351064</v>
      </c>
      <c r="I28" s="17">
        <f t="shared" si="3"/>
        <v>84.38615889147447</v>
      </c>
      <c r="J28" s="17">
        <f t="shared" si="4"/>
        <v>20.94154800612744</v>
      </c>
    </row>
    <row r="29" spans="1:10" ht="12.75">
      <c r="A29" s="15" t="s">
        <v>57</v>
      </c>
      <c r="B29" s="16" t="s">
        <v>58</v>
      </c>
      <c r="C29" s="17">
        <v>359764.26</v>
      </c>
      <c r="D29" s="17">
        <v>81354.39</v>
      </c>
      <c r="E29" s="17">
        <v>72994.88</v>
      </c>
      <c r="F29" s="17">
        <f t="shared" si="0"/>
        <v>286769.38</v>
      </c>
      <c r="G29" s="17">
        <f t="shared" si="1"/>
        <v>8359.509999999995</v>
      </c>
      <c r="H29" s="17">
        <f t="shared" si="2"/>
        <v>20.28964188938612</v>
      </c>
      <c r="I29" s="17">
        <f t="shared" si="3"/>
        <v>89.72457417479254</v>
      </c>
      <c r="J29" s="17">
        <f t="shared" si="4"/>
        <v>35.09555338439341</v>
      </c>
    </row>
    <row r="30" spans="1:10" ht="30">
      <c r="A30" s="15" t="s">
        <v>59</v>
      </c>
      <c r="B30" s="16" t="s">
        <v>60</v>
      </c>
      <c r="C30" s="17">
        <v>854</v>
      </c>
      <c r="D30" s="17">
        <v>424.2</v>
      </c>
      <c r="E30" s="17">
        <v>81.88</v>
      </c>
      <c r="F30" s="17">
        <f t="shared" si="0"/>
        <v>772.12</v>
      </c>
      <c r="G30" s="17">
        <f t="shared" si="1"/>
        <v>342.32</v>
      </c>
      <c r="H30" s="17">
        <f t="shared" si="2"/>
        <v>9.587822014051522</v>
      </c>
      <c r="I30" s="17">
        <f t="shared" si="3"/>
        <v>19.302215935879303</v>
      </c>
      <c r="J30" s="17">
        <f t="shared" si="4"/>
        <v>0.039367472227012805</v>
      </c>
    </row>
    <row r="31" spans="1:10" ht="20.25">
      <c r="A31" s="15" t="s">
        <v>61</v>
      </c>
      <c r="B31" s="16" t="s">
        <v>62</v>
      </c>
      <c r="C31" s="17">
        <v>9382.7</v>
      </c>
      <c r="D31" s="17">
        <v>99.9</v>
      </c>
      <c r="E31" s="17">
        <v>14.47</v>
      </c>
      <c r="F31" s="17">
        <f t="shared" si="0"/>
        <v>9368.230000000001</v>
      </c>
      <c r="G31" s="17">
        <f t="shared" si="1"/>
        <v>85.43</v>
      </c>
      <c r="H31" s="17">
        <f t="shared" si="2"/>
        <v>0.15422000063947477</v>
      </c>
      <c r="I31" s="17">
        <f t="shared" si="3"/>
        <v>14.484484484484483</v>
      </c>
      <c r="J31" s="17">
        <f t="shared" si="4"/>
        <v>0.006957099696200236</v>
      </c>
    </row>
    <row r="32" spans="1:10" ht="12.75">
      <c r="A32" s="15" t="s">
        <v>63</v>
      </c>
      <c r="B32" s="16" t="s">
        <v>64</v>
      </c>
      <c r="C32" s="17">
        <v>14773.91</v>
      </c>
      <c r="D32" s="17">
        <v>3324.34</v>
      </c>
      <c r="E32" s="17">
        <v>2283.23</v>
      </c>
      <c r="F32" s="17">
        <f t="shared" si="0"/>
        <v>12490.68</v>
      </c>
      <c r="G32" s="17">
        <f t="shared" si="1"/>
        <v>1041.1100000000001</v>
      </c>
      <c r="H32" s="17">
        <f t="shared" si="2"/>
        <v>15.454473460309423</v>
      </c>
      <c r="I32" s="17">
        <f t="shared" si="3"/>
        <v>68.68220458797836</v>
      </c>
      <c r="J32" s="17">
        <f t="shared" si="4"/>
        <v>1.0977649439775579</v>
      </c>
    </row>
    <row r="33" spans="1:10" ht="12.75">
      <c r="A33" s="12" t="s">
        <v>65</v>
      </c>
      <c r="B33" s="13" t="s">
        <v>66</v>
      </c>
      <c r="C33" s="14">
        <v>1388.7</v>
      </c>
      <c r="D33" s="14">
        <v>349.5</v>
      </c>
      <c r="E33" s="14">
        <v>54</v>
      </c>
      <c r="F33" s="14">
        <f t="shared" si="0"/>
        <v>1334.7</v>
      </c>
      <c r="G33" s="14">
        <f t="shared" si="1"/>
        <v>295.5</v>
      </c>
      <c r="H33" s="14">
        <f t="shared" si="2"/>
        <v>3.888528839922229</v>
      </c>
      <c r="I33" s="14">
        <f t="shared" si="3"/>
        <v>15.450643776824036</v>
      </c>
      <c r="J33" s="14">
        <f t="shared" si="4"/>
        <v>0.025962915244976695</v>
      </c>
    </row>
    <row r="34" spans="1:10" ht="12.75">
      <c r="A34" s="15" t="s">
        <v>67</v>
      </c>
      <c r="B34" s="16" t="s">
        <v>68</v>
      </c>
      <c r="C34" s="17">
        <v>1388.7</v>
      </c>
      <c r="D34" s="17">
        <v>349.5</v>
      </c>
      <c r="E34" s="17">
        <v>54</v>
      </c>
      <c r="F34" s="17">
        <f t="shared" si="0"/>
        <v>1334.7</v>
      </c>
      <c r="G34" s="17">
        <f t="shared" si="1"/>
        <v>295.5</v>
      </c>
      <c r="H34" s="17">
        <f t="shared" si="2"/>
        <v>3.888528839922229</v>
      </c>
      <c r="I34" s="17">
        <f t="shared" si="3"/>
        <v>15.450643776824036</v>
      </c>
      <c r="J34" s="17">
        <f t="shared" si="4"/>
        <v>0.025962915244976695</v>
      </c>
    </row>
    <row r="35" spans="1:10" ht="12.75">
      <c r="A35" s="12" t="s">
        <v>69</v>
      </c>
      <c r="B35" s="13" t="s">
        <v>70</v>
      </c>
      <c r="C35" s="14">
        <v>163092.58</v>
      </c>
      <c r="D35" s="14">
        <v>47035.6</v>
      </c>
      <c r="E35" s="14">
        <v>38789.02</v>
      </c>
      <c r="F35" s="14">
        <f t="shared" si="0"/>
        <v>124303.56</v>
      </c>
      <c r="G35" s="14">
        <f t="shared" si="1"/>
        <v>8246.580000000002</v>
      </c>
      <c r="H35" s="14">
        <f t="shared" si="2"/>
        <v>23.783436377056518</v>
      </c>
      <c r="I35" s="14">
        <f t="shared" si="3"/>
        <v>82.4673651446989</v>
      </c>
      <c r="J35" s="14">
        <f t="shared" si="4"/>
        <v>18.649556272142696</v>
      </c>
    </row>
    <row r="36" spans="1:10" ht="12.75">
      <c r="A36" s="15" t="s">
        <v>71</v>
      </c>
      <c r="B36" s="16" t="s">
        <v>72</v>
      </c>
      <c r="C36" s="17">
        <v>5965.9</v>
      </c>
      <c r="D36" s="17">
        <v>2225</v>
      </c>
      <c r="E36" s="17">
        <v>2224.94</v>
      </c>
      <c r="F36" s="17">
        <f t="shared" si="0"/>
        <v>3740.9599999999996</v>
      </c>
      <c r="G36" s="17">
        <f t="shared" si="1"/>
        <v>0.05999999999994543</v>
      </c>
      <c r="H36" s="17">
        <f t="shared" si="2"/>
        <v>37.29428921034547</v>
      </c>
      <c r="I36" s="17">
        <f t="shared" si="3"/>
        <v>99.99730337078651</v>
      </c>
      <c r="J36" s="17">
        <f t="shared" si="4"/>
        <v>1.069739419354786</v>
      </c>
    </row>
    <row r="37" spans="1:10" ht="12.75">
      <c r="A37" s="15" t="s">
        <v>73</v>
      </c>
      <c r="B37" s="16" t="s">
        <v>74</v>
      </c>
      <c r="C37" s="17">
        <v>48851.63</v>
      </c>
      <c r="D37" s="17">
        <v>11578.63</v>
      </c>
      <c r="E37" s="17">
        <v>8843.27</v>
      </c>
      <c r="F37" s="17">
        <f t="shared" si="0"/>
        <v>40008.36</v>
      </c>
      <c r="G37" s="17">
        <f t="shared" si="1"/>
        <v>2735.3599999999988</v>
      </c>
      <c r="H37" s="17">
        <f t="shared" si="2"/>
        <v>18.10230283001816</v>
      </c>
      <c r="I37" s="17">
        <f t="shared" si="3"/>
        <v>76.37578884548518</v>
      </c>
      <c r="J37" s="17">
        <f t="shared" si="4"/>
        <v>4.251797583304538</v>
      </c>
    </row>
    <row r="38" spans="1:10" ht="12.75">
      <c r="A38" s="15" t="s">
        <v>75</v>
      </c>
      <c r="B38" s="16" t="s">
        <v>76</v>
      </c>
      <c r="C38" s="17">
        <v>48254.74</v>
      </c>
      <c r="D38" s="17">
        <v>18808.56</v>
      </c>
      <c r="E38" s="17">
        <v>16415.81</v>
      </c>
      <c r="F38" s="17">
        <f t="shared" si="0"/>
        <v>31838.929999999997</v>
      </c>
      <c r="G38" s="17">
        <f t="shared" si="1"/>
        <v>2392.75</v>
      </c>
      <c r="H38" s="17">
        <f t="shared" si="2"/>
        <v>34.019062168814926</v>
      </c>
      <c r="I38" s="17">
        <f t="shared" si="3"/>
        <v>87.27839877162313</v>
      </c>
      <c r="J38" s="17">
        <f t="shared" si="4"/>
        <v>7.89263488347483</v>
      </c>
    </row>
    <row r="39" spans="1:10" ht="12.75">
      <c r="A39" s="15" t="s">
        <v>77</v>
      </c>
      <c r="B39" s="16" t="s">
        <v>78</v>
      </c>
      <c r="C39" s="17">
        <v>58470</v>
      </c>
      <c r="D39" s="17">
        <v>14166.2</v>
      </c>
      <c r="E39" s="17">
        <v>11130.49</v>
      </c>
      <c r="F39" s="17">
        <f t="shared" si="0"/>
        <v>47339.51</v>
      </c>
      <c r="G39" s="17">
        <f t="shared" si="1"/>
        <v>3035.710000000001</v>
      </c>
      <c r="H39" s="17">
        <f t="shared" si="2"/>
        <v>19.03624080725158</v>
      </c>
      <c r="I39" s="17">
        <f t="shared" si="3"/>
        <v>78.57075291891967</v>
      </c>
      <c r="J39" s="17">
        <f t="shared" si="4"/>
        <v>5.351480898241864</v>
      </c>
    </row>
    <row r="40" spans="1:10" ht="20.25">
      <c r="A40" s="15" t="s">
        <v>79</v>
      </c>
      <c r="B40" s="16" t="s">
        <v>80</v>
      </c>
      <c r="C40" s="17">
        <v>1550.3</v>
      </c>
      <c r="D40" s="17">
        <v>257.2</v>
      </c>
      <c r="E40" s="17">
        <v>174.5</v>
      </c>
      <c r="F40" s="17">
        <f t="shared" si="0"/>
        <v>1375.8</v>
      </c>
      <c r="G40" s="17">
        <f t="shared" si="1"/>
        <v>82.69999999999999</v>
      </c>
      <c r="H40" s="17">
        <f t="shared" si="2"/>
        <v>11.255885957556602</v>
      </c>
      <c r="I40" s="17">
        <f t="shared" si="3"/>
        <v>67.84603421461898</v>
      </c>
      <c r="J40" s="17">
        <f t="shared" si="4"/>
        <v>0.08389867981941543</v>
      </c>
    </row>
    <row r="41" spans="1:10" ht="12.75">
      <c r="A41" s="12" t="s">
        <v>81</v>
      </c>
      <c r="B41" s="13" t="s">
        <v>82</v>
      </c>
      <c r="C41" s="14">
        <v>80632.8</v>
      </c>
      <c r="D41" s="14">
        <v>4264.35</v>
      </c>
      <c r="E41" s="14">
        <v>2316.53</v>
      </c>
      <c r="F41" s="14">
        <f t="shared" si="0"/>
        <v>78316.27</v>
      </c>
      <c r="G41" s="14">
        <f t="shared" si="1"/>
        <v>1947.8200000000002</v>
      </c>
      <c r="H41" s="14">
        <f t="shared" si="2"/>
        <v>2.8729375638697903</v>
      </c>
      <c r="I41" s="14">
        <f t="shared" si="3"/>
        <v>54.323167657439</v>
      </c>
      <c r="J41" s="14">
        <f t="shared" si="4"/>
        <v>1.113775408378627</v>
      </c>
    </row>
    <row r="42" spans="1:10" ht="12.75">
      <c r="A42" s="15" t="s">
        <v>83</v>
      </c>
      <c r="B42" s="16" t="s">
        <v>84</v>
      </c>
      <c r="C42" s="17">
        <v>12850.6</v>
      </c>
      <c r="D42" s="17">
        <v>3286.5</v>
      </c>
      <c r="E42" s="17">
        <v>2100.96</v>
      </c>
      <c r="F42" s="17">
        <f t="shared" si="0"/>
        <v>10749.64</v>
      </c>
      <c r="G42" s="17">
        <f t="shared" si="1"/>
        <v>1185.54</v>
      </c>
      <c r="H42" s="17">
        <f t="shared" si="2"/>
        <v>16.34911988545282</v>
      </c>
      <c r="I42" s="17">
        <f t="shared" si="3"/>
        <v>63.926973984481975</v>
      </c>
      <c r="J42" s="17">
        <f t="shared" si="4"/>
        <v>1.0101304891312266</v>
      </c>
    </row>
    <row r="43" spans="1:10" ht="12.75">
      <c r="A43" s="15" t="s">
        <v>85</v>
      </c>
      <c r="B43" s="16" t="s">
        <v>86</v>
      </c>
      <c r="C43" s="17">
        <v>67782.2</v>
      </c>
      <c r="D43" s="17">
        <v>977.85</v>
      </c>
      <c r="E43" s="17">
        <v>215.57</v>
      </c>
      <c r="F43" s="17">
        <f t="shared" si="0"/>
        <v>67566.62999999999</v>
      </c>
      <c r="G43" s="17">
        <f t="shared" si="1"/>
        <v>762.28</v>
      </c>
      <c r="H43" s="17">
        <f t="shared" si="2"/>
        <v>0.3180333479881149</v>
      </c>
      <c r="I43" s="17">
        <f t="shared" si="3"/>
        <v>22.045303471902642</v>
      </c>
      <c r="J43" s="17">
        <f t="shared" si="4"/>
        <v>0.10364491924740046</v>
      </c>
    </row>
    <row r="44" spans="1:10" ht="20.25">
      <c r="A44" s="12" t="s">
        <v>87</v>
      </c>
      <c r="B44" s="13" t="s">
        <v>88</v>
      </c>
      <c r="C44" s="14">
        <v>379.8</v>
      </c>
      <c r="D44" s="14">
        <v>95</v>
      </c>
      <c r="E44" s="14">
        <v>0</v>
      </c>
      <c r="F44" s="14">
        <f t="shared" si="0"/>
        <v>379.8</v>
      </c>
      <c r="G44" s="14">
        <f t="shared" si="1"/>
        <v>95</v>
      </c>
      <c r="H44" s="14">
        <f t="shared" si="2"/>
        <v>0</v>
      </c>
      <c r="I44" s="14">
        <f t="shared" si="3"/>
        <v>0</v>
      </c>
      <c r="J44" s="14">
        <f t="shared" si="4"/>
        <v>0</v>
      </c>
    </row>
    <row r="45" spans="1:10" ht="20.25">
      <c r="A45" s="15" t="s">
        <v>89</v>
      </c>
      <c r="B45" s="16" t="s">
        <v>90</v>
      </c>
      <c r="C45" s="17">
        <v>379.8</v>
      </c>
      <c r="D45" s="17">
        <v>95</v>
      </c>
      <c r="E45" s="17">
        <v>0</v>
      </c>
      <c r="F45" s="17">
        <f t="shared" si="0"/>
        <v>379.8</v>
      </c>
      <c r="G45" s="17">
        <f t="shared" si="1"/>
        <v>95</v>
      </c>
      <c r="H45" s="17">
        <f t="shared" si="2"/>
        <v>0</v>
      </c>
      <c r="I45" s="17">
        <f t="shared" si="3"/>
        <v>0</v>
      </c>
      <c r="J45" s="17">
        <f t="shared" si="4"/>
        <v>0</v>
      </c>
    </row>
    <row r="46" spans="1:10" ht="40.5">
      <c r="A46" s="12" t="s">
        <v>91</v>
      </c>
      <c r="B46" s="13" t="s">
        <v>92</v>
      </c>
      <c r="C46" s="14">
        <v>128132.75</v>
      </c>
      <c r="D46" s="14">
        <v>23374.77</v>
      </c>
      <c r="E46" s="14">
        <v>21353.67</v>
      </c>
      <c r="F46" s="14">
        <f t="shared" si="0"/>
        <v>106779.08</v>
      </c>
      <c r="G46" s="14">
        <f t="shared" si="1"/>
        <v>2021.1000000000022</v>
      </c>
      <c r="H46" s="14">
        <f t="shared" si="2"/>
        <v>16.66527097873104</v>
      </c>
      <c r="I46" s="14">
        <f t="shared" si="3"/>
        <v>91.35349780981801</v>
      </c>
      <c r="J46" s="14">
        <f t="shared" si="4"/>
        <v>10.266731932948174</v>
      </c>
    </row>
    <row r="47" spans="1:10" ht="30">
      <c r="A47" s="15" t="s">
        <v>93</v>
      </c>
      <c r="B47" s="16" t="s">
        <v>94</v>
      </c>
      <c r="C47" s="17">
        <v>98540.1</v>
      </c>
      <c r="D47" s="17">
        <v>21020.82</v>
      </c>
      <c r="E47" s="17">
        <v>21020.82</v>
      </c>
      <c r="F47" s="17">
        <f t="shared" si="0"/>
        <v>77519.28</v>
      </c>
      <c r="G47" s="17">
        <f t="shared" si="1"/>
        <v>0</v>
      </c>
      <c r="H47" s="17">
        <f t="shared" si="2"/>
        <v>21.332249510605326</v>
      </c>
      <c r="I47" s="17">
        <f t="shared" si="3"/>
        <v>100</v>
      </c>
      <c r="J47" s="17">
        <f t="shared" si="4"/>
        <v>10.106699408146499</v>
      </c>
    </row>
    <row r="48" spans="1:10" ht="20.25">
      <c r="A48" s="15" t="s">
        <v>95</v>
      </c>
      <c r="B48" s="16" t="s">
        <v>96</v>
      </c>
      <c r="C48" s="17">
        <v>29592.65</v>
      </c>
      <c r="D48" s="17">
        <v>2353.95</v>
      </c>
      <c r="E48" s="17">
        <v>332.85</v>
      </c>
      <c r="F48" s="17">
        <f t="shared" si="0"/>
        <v>29259.800000000003</v>
      </c>
      <c r="G48" s="17">
        <f t="shared" si="1"/>
        <v>2021.1</v>
      </c>
      <c r="H48" s="17">
        <f t="shared" si="2"/>
        <v>1.1247725364237404</v>
      </c>
      <c r="I48" s="17">
        <f t="shared" si="3"/>
        <v>14.140062448225327</v>
      </c>
      <c r="J48" s="17">
        <f t="shared" si="4"/>
        <v>0.1600325248016758</v>
      </c>
    </row>
    <row r="49" spans="1:10" ht="12.75">
      <c r="A49" s="18" t="s">
        <v>97</v>
      </c>
      <c r="B49" s="19"/>
      <c r="C49" s="20">
        <v>1168883.84</v>
      </c>
      <c r="D49" s="20">
        <v>249167.16</v>
      </c>
      <c r="E49" s="20">
        <v>207988.97</v>
      </c>
      <c r="F49" s="20">
        <f t="shared" si="0"/>
        <v>960894.8700000001</v>
      </c>
      <c r="G49" s="20">
        <f t="shared" si="1"/>
        <v>41178.19</v>
      </c>
      <c r="H49" s="20">
        <f t="shared" si="2"/>
        <v>17.793810033339156</v>
      </c>
      <c r="I49" s="20">
        <f t="shared" si="3"/>
        <v>83.47366884143159</v>
      </c>
      <c r="J49" s="20">
        <f t="shared" si="4"/>
        <v>100</v>
      </c>
    </row>
    <row r="65536" ht="12.75"/>
  </sheetData>
  <sheetProtection selectLockedCells="1" selectUnlockedCells="1"/>
  <mergeCells count="10">
    <mergeCell ref="F1:J1"/>
    <mergeCell ref="A3:J4"/>
    <mergeCell ref="A6:A7"/>
    <mergeCell ref="B6:B7"/>
    <mergeCell ref="C6:C7"/>
    <mergeCell ref="D6:D7"/>
    <mergeCell ref="E6:E7"/>
    <mergeCell ref="F6:G6"/>
    <mergeCell ref="H6:I6"/>
    <mergeCell ref="J6:J7"/>
  </mergeCells>
  <printOptions/>
  <pageMargins left="0.5902777777777778" right="0" top="0.15763888888888888" bottom="0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F6" sqref="F6"/>
    </sheetView>
  </sheetViews>
  <sheetFormatPr defaultColWidth="9.140625" defaultRowHeight="12.75" customHeight="1"/>
  <cols>
    <col min="1" max="1" width="6.7109375" style="0" customWidth="1"/>
    <col min="2" max="2" width="21.7109375" style="21" customWidth="1"/>
    <col min="3" max="3" width="10.8515625" style="0" customWidth="1"/>
    <col min="4" max="4" width="9.421875" style="0" customWidth="1"/>
    <col min="5" max="5" width="9.28125" style="22" customWidth="1"/>
    <col min="6" max="6" width="10.8515625" style="0" customWidth="1"/>
    <col min="7" max="7" width="10.28125" style="0" customWidth="1"/>
    <col min="8" max="8" width="11.7109375" style="0" customWidth="1"/>
    <col min="9" max="9" width="10.28125" style="0" customWidth="1"/>
  </cols>
  <sheetData>
    <row r="1" spans="2:10" ht="12.75" customHeight="1">
      <c r="B1" s="23"/>
      <c r="C1" s="24"/>
      <c r="D1" s="24"/>
      <c r="E1" s="25"/>
      <c r="F1" s="24"/>
      <c r="G1" s="24"/>
      <c r="H1" s="24"/>
      <c r="J1" s="26" t="s">
        <v>98</v>
      </c>
    </row>
    <row r="2" spans="1:10" ht="30.75" customHeight="1">
      <c r="A2" s="24"/>
      <c r="B2" s="23"/>
      <c r="C2" s="24"/>
      <c r="D2" s="24"/>
      <c r="E2" s="25"/>
      <c r="F2" s="24"/>
      <c r="G2" s="24"/>
      <c r="H2" s="24"/>
      <c r="I2" s="24"/>
      <c r="J2" s="24"/>
    </row>
    <row r="3" spans="1:10" ht="54" customHeight="1">
      <c r="A3" s="27" t="s">
        <v>99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 customHeight="1">
      <c r="A4" s="24"/>
      <c r="B4" s="23"/>
      <c r="C4" s="24"/>
      <c r="D4" s="24"/>
      <c r="E4" s="25"/>
      <c r="F4" s="24"/>
      <c r="G4" s="24"/>
      <c r="H4" s="24"/>
      <c r="I4" s="24"/>
      <c r="J4" s="28" t="s">
        <v>100</v>
      </c>
    </row>
    <row r="5" spans="1:10" s="34" customFormat="1" ht="17.25" customHeight="1">
      <c r="A5" s="29" t="s">
        <v>101</v>
      </c>
      <c r="B5" s="29" t="s">
        <v>102</v>
      </c>
      <c r="C5" s="30" t="s">
        <v>5</v>
      </c>
      <c r="D5" s="30" t="s">
        <v>6</v>
      </c>
      <c r="E5" s="31" t="s">
        <v>7</v>
      </c>
      <c r="F5" s="32" t="s">
        <v>8</v>
      </c>
      <c r="G5" s="32"/>
      <c r="H5" s="33" t="s">
        <v>9</v>
      </c>
      <c r="I5" s="33"/>
      <c r="J5" s="30" t="s">
        <v>10</v>
      </c>
    </row>
    <row r="6" spans="1:10" ht="46.5" customHeight="1">
      <c r="A6" s="29"/>
      <c r="B6" s="29"/>
      <c r="C6" s="30"/>
      <c r="D6" s="30"/>
      <c r="E6" s="31"/>
      <c r="F6" s="30" t="s">
        <v>11</v>
      </c>
      <c r="G6" s="30" t="s">
        <v>12</v>
      </c>
      <c r="H6" s="30" t="s">
        <v>13</v>
      </c>
      <c r="I6" s="30" t="s">
        <v>14</v>
      </c>
      <c r="J6" s="30"/>
    </row>
    <row r="7" spans="1:10" ht="24" customHeight="1">
      <c r="A7" s="35" t="s">
        <v>103</v>
      </c>
      <c r="B7" s="36" t="s">
        <v>104</v>
      </c>
      <c r="C7" s="37">
        <v>310704.57</v>
      </c>
      <c r="D7" s="37">
        <v>69046.9</v>
      </c>
      <c r="E7" s="37">
        <v>63063.13</v>
      </c>
      <c r="F7" s="37">
        <f>C7-E7</f>
        <v>247641.44</v>
      </c>
      <c r="G7" s="37">
        <f>D7-E7</f>
        <v>5983.769999999997</v>
      </c>
      <c r="H7" s="37">
        <f>E7/C7*100</f>
        <v>20.296814430505478</v>
      </c>
      <c r="I7" s="37">
        <f>E7/D7*100</f>
        <v>91.33376009639825</v>
      </c>
      <c r="J7" s="37">
        <f>E7/$E$25*100</f>
        <v>30.320420356906425</v>
      </c>
    </row>
    <row r="8" spans="1:10" ht="24" customHeight="1">
      <c r="A8" s="35" t="s">
        <v>105</v>
      </c>
      <c r="B8" s="36" t="s">
        <v>106</v>
      </c>
      <c r="C8" s="37">
        <v>2513.05</v>
      </c>
      <c r="D8" s="37">
        <v>844.75</v>
      </c>
      <c r="E8" s="37">
        <v>326.25</v>
      </c>
      <c r="F8" s="37">
        <f aca="true" t="shared" si="0" ref="F8:F25">C8-E8</f>
        <v>2186.8</v>
      </c>
      <c r="G8" s="37">
        <f aca="true" t="shared" si="1" ref="G8:G25">D8-E8</f>
        <v>518.5</v>
      </c>
      <c r="H8" s="37">
        <f aca="true" t="shared" si="2" ref="H8:H25">E8/C8*100</f>
        <v>12.982232745070728</v>
      </c>
      <c r="I8" s="37">
        <f aca="true" t="shared" si="3" ref="I8:I25">E8/D8*100</f>
        <v>38.62089375554898</v>
      </c>
      <c r="J8" s="37">
        <f aca="true" t="shared" si="4" ref="J8:J25">E8/$E$25*100</f>
        <v>0.15685927960506751</v>
      </c>
    </row>
    <row r="9" spans="1:10" ht="24" customHeight="1">
      <c r="A9" s="35" t="s">
        <v>107</v>
      </c>
      <c r="B9" s="36" t="s">
        <v>108</v>
      </c>
      <c r="C9" s="37">
        <v>93785.68</v>
      </c>
      <c r="D9" s="37">
        <v>20140.33</v>
      </c>
      <c r="E9" s="37">
        <v>17520.96</v>
      </c>
      <c r="F9" s="37">
        <f t="shared" si="0"/>
        <v>76264.72</v>
      </c>
      <c r="G9" s="37">
        <f t="shared" si="1"/>
        <v>2619.3700000000026</v>
      </c>
      <c r="H9" s="37">
        <f t="shared" si="2"/>
        <v>18.681913912657027</v>
      </c>
      <c r="I9" s="37">
        <f t="shared" si="3"/>
        <v>86.99440376597602</v>
      </c>
      <c r="J9" s="37">
        <f t="shared" si="4"/>
        <v>8.423985175752348</v>
      </c>
    </row>
    <row r="10" spans="1:10" ht="24" customHeight="1">
      <c r="A10" s="35" t="s">
        <v>109</v>
      </c>
      <c r="B10" s="36" t="s">
        <v>110</v>
      </c>
      <c r="C10" s="37">
        <v>3939.18</v>
      </c>
      <c r="D10" s="37">
        <v>1249.34</v>
      </c>
      <c r="E10" s="37">
        <v>543.79</v>
      </c>
      <c r="F10" s="37">
        <f t="shared" si="0"/>
        <v>3395.39</v>
      </c>
      <c r="G10" s="37">
        <f t="shared" si="1"/>
        <v>705.55</v>
      </c>
      <c r="H10" s="37">
        <f t="shared" si="2"/>
        <v>13.80464969866825</v>
      </c>
      <c r="I10" s="37">
        <f t="shared" si="3"/>
        <v>43.526181824003075</v>
      </c>
      <c r="J10" s="37">
        <f t="shared" si="4"/>
        <v>0.2614513644641829</v>
      </c>
    </row>
    <row r="11" spans="1:10" ht="24" customHeight="1">
      <c r="A11" s="35" t="s">
        <v>111</v>
      </c>
      <c r="B11" s="36" t="s">
        <v>112</v>
      </c>
      <c r="C11" s="37">
        <v>1613</v>
      </c>
      <c r="D11" s="37">
        <v>426.4</v>
      </c>
      <c r="E11" s="37">
        <v>81.9</v>
      </c>
      <c r="F11" s="37">
        <f t="shared" si="0"/>
        <v>1531.1</v>
      </c>
      <c r="G11" s="37">
        <f t="shared" si="1"/>
        <v>344.5</v>
      </c>
      <c r="H11" s="37">
        <f t="shared" si="2"/>
        <v>5.0774953502789835</v>
      </c>
      <c r="I11" s="37">
        <f t="shared" si="3"/>
        <v>19.207317073170735</v>
      </c>
      <c r="J11" s="37">
        <f t="shared" si="4"/>
        <v>0.039377088121547985</v>
      </c>
    </row>
    <row r="12" spans="1:10" ht="24" customHeight="1">
      <c r="A12" s="35" t="s">
        <v>113</v>
      </c>
      <c r="B12" s="36" t="s">
        <v>114</v>
      </c>
      <c r="C12" s="37">
        <v>50164.67</v>
      </c>
      <c r="D12" s="37">
        <v>16196.07</v>
      </c>
      <c r="E12" s="37">
        <v>12499.45</v>
      </c>
      <c r="F12" s="37">
        <f t="shared" si="0"/>
        <v>37665.22</v>
      </c>
      <c r="G12" s="37">
        <f t="shared" si="1"/>
        <v>3696.619999999999</v>
      </c>
      <c r="H12" s="37">
        <f t="shared" si="2"/>
        <v>24.91683888282331</v>
      </c>
      <c r="I12" s="37">
        <f t="shared" si="3"/>
        <v>77.17582104794559</v>
      </c>
      <c r="J12" s="37">
        <f t="shared" si="4"/>
        <v>6.009669647385628</v>
      </c>
    </row>
    <row r="13" spans="1:10" ht="24" customHeight="1">
      <c r="A13" s="35" t="s">
        <v>115</v>
      </c>
      <c r="B13" s="36" t="s">
        <v>116</v>
      </c>
      <c r="C13" s="37">
        <v>506.3</v>
      </c>
      <c r="D13" s="37">
        <v>73</v>
      </c>
      <c r="E13" s="37">
        <v>0</v>
      </c>
      <c r="F13" s="37">
        <f t="shared" si="0"/>
        <v>506.3</v>
      </c>
      <c r="G13" s="37">
        <f t="shared" si="1"/>
        <v>73</v>
      </c>
      <c r="H13" s="37">
        <f t="shared" si="2"/>
        <v>0</v>
      </c>
      <c r="I13" s="37">
        <f t="shared" si="3"/>
        <v>0</v>
      </c>
      <c r="J13" s="37">
        <f t="shared" si="4"/>
        <v>0</v>
      </c>
    </row>
    <row r="14" spans="1:10" ht="24" customHeight="1">
      <c r="A14" s="35" t="s">
        <v>117</v>
      </c>
      <c r="B14" s="36" t="s">
        <v>118</v>
      </c>
      <c r="C14" s="37">
        <v>109069.5</v>
      </c>
      <c r="D14" s="37">
        <v>2617.73</v>
      </c>
      <c r="E14" s="37">
        <v>1679.4</v>
      </c>
      <c r="F14" s="37">
        <f t="shared" si="0"/>
        <v>107390.1</v>
      </c>
      <c r="G14" s="37">
        <f t="shared" si="1"/>
        <v>938.3299999999999</v>
      </c>
      <c r="H14" s="37">
        <f t="shared" si="2"/>
        <v>1.5397521763646116</v>
      </c>
      <c r="I14" s="37">
        <f t="shared" si="3"/>
        <v>64.15482116184633</v>
      </c>
      <c r="J14" s="37">
        <f t="shared" si="4"/>
        <v>0.8074466641187751</v>
      </c>
    </row>
    <row r="15" spans="1:10" ht="24" customHeight="1">
      <c r="A15" s="35" t="s">
        <v>119</v>
      </c>
      <c r="B15" s="36" t="s">
        <v>120</v>
      </c>
      <c r="C15" s="37">
        <v>39794.51</v>
      </c>
      <c r="D15" s="37">
        <v>10311.71</v>
      </c>
      <c r="E15" s="37">
        <v>7751.65</v>
      </c>
      <c r="F15" s="37">
        <f t="shared" si="0"/>
        <v>32042.86</v>
      </c>
      <c r="G15" s="37">
        <f t="shared" si="1"/>
        <v>2560.0599999999995</v>
      </c>
      <c r="H15" s="37">
        <f t="shared" si="2"/>
        <v>19.479194491903527</v>
      </c>
      <c r="I15" s="37">
        <f t="shared" si="3"/>
        <v>75.17327387988996</v>
      </c>
      <c r="J15" s="37">
        <f t="shared" si="4"/>
        <v>3.7269524436800663</v>
      </c>
    </row>
    <row r="16" spans="1:10" ht="24" customHeight="1">
      <c r="A16" s="35" t="s">
        <v>121</v>
      </c>
      <c r="B16" s="36" t="s">
        <v>122</v>
      </c>
      <c r="C16" s="37">
        <v>379.8</v>
      </c>
      <c r="D16" s="37">
        <v>95</v>
      </c>
      <c r="E16" s="37">
        <v>0</v>
      </c>
      <c r="F16" s="37">
        <f t="shared" si="0"/>
        <v>379.8</v>
      </c>
      <c r="G16" s="37">
        <f t="shared" si="1"/>
        <v>95</v>
      </c>
      <c r="H16" s="37">
        <f t="shared" si="2"/>
        <v>0</v>
      </c>
      <c r="I16" s="37">
        <f t="shared" si="3"/>
        <v>0</v>
      </c>
      <c r="J16" s="37">
        <f t="shared" si="4"/>
        <v>0</v>
      </c>
    </row>
    <row r="17" spans="1:10" ht="40.5" customHeight="1">
      <c r="A17" s="35" t="s">
        <v>123</v>
      </c>
      <c r="B17" s="36" t="s">
        <v>124</v>
      </c>
      <c r="C17" s="37">
        <v>218682.55</v>
      </c>
      <c r="D17" s="37">
        <v>56198.33</v>
      </c>
      <c r="E17" s="37">
        <v>49453.9</v>
      </c>
      <c r="F17" s="37">
        <f t="shared" si="0"/>
        <v>169228.65</v>
      </c>
      <c r="G17" s="37">
        <f t="shared" si="1"/>
        <v>6744.43</v>
      </c>
      <c r="H17" s="37">
        <f t="shared" si="2"/>
        <v>22.614470153196955</v>
      </c>
      <c r="I17" s="37">
        <f t="shared" si="3"/>
        <v>87.99887825848207</v>
      </c>
      <c r="J17" s="37">
        <f t="shared" si="4"/>
        <v>23.777174337658387</v>
      </c>
    </row>
    <row r="18" spans="1:10" ht="44.25" customHeight="1">
      <c r="A18" s="35" t="s">
        <v>125</v>
      </c>
      <c r="B18" s="36" t="s">
        <v>126</v>
      </c>
      <c r="C18" s="37">
        <v>30328.8</v>
      </c>
      <c r="D18" s="37">
        <v>14086.4</v>
      </c>
      <c r="E18" s="37">
        <v>12274.99</v>
      </c>
      <c r="F18" s="37">
        <f t="shared" si="0"/>
        <v>18053.809999999998</v>
      </c>
      <c r="G18" s="37">
        <f t="shared" si="1"/>
        <v>1811.4099999999999</v>
      </c>
      <c r="H18" s="37">
        <f t="shared" si="2"/>
        <v>40.47304871936905</v>
      </c>
      <c r="I18" s="37">
        <f t="shared" si="3"/>
        <v>87.14071728759654</v>
      </c>
      <c r="J18" s="37">
        <f t="shared" si="4"/>
        <v>5.901750463017342</v>
      </c>
    </row>
    <row r="19" spans="1:10" ht="40.5" customHeight="1">
      <c r="A19" s="35" t="s">
        <v>127</v>
      </c>
      <c r="B19" s="36" t="s">
        <v>128</v>
      </c>
      <c r="C19" s="37">
        <v>128844.75</v>
      </c>
      <c r="D19" s="37">
        <v>23630.87</v>
      </c>
      <c r="E19" s="37">
        <v>21353.67</v>
      </c>
      <c r="F19" s="37">
        <f t="shared" si="0"/>
        <v>107491.08</v>
      </c>
      <c r="G19" s="37">
        <f t="shared" si="1"/>
        <v>2277.2000000000007</v>
      </c>
      <c r="H19" s="37">
        <f t="shared" si="2"/>
        <v>16.573178185374257</v>
      </c>
      <c r="I19" s="37">
        <f t="shared" si="3"/>
        <v>90.36345255168345</v>
      </c>
      <c r="J19" s="37">
        <f t="shared" si="4"/>
        <v>10.266731932948174</v>
      </c>
    </row>
    <row r="20" spans="1:10" ht="24" customHeight="1">
      <c r="A20" s="35" t="s">
        <v>129</v>
      </c>
      <c r="B20" s="36" t="s">
        <v>130</v>
      </c>
      <c r="C20" s="37">
        <v>35054.78</v>
      </c>
      <c r="D20" s="37">
        <v>8699.6</v>
      </c>
      <c r="E20" s="37">
        <v>8230.07</v>
      </c>
      <c r="F20" s="37">
        <f t="shared" si="0"/>
        <v>26824.71</v>
      </c>
      <c r="G20" s="37">
        <f t="shared" si="1"/>
        <v>469.53000000000065</v>
      </c>
      <c r="H20" s="37">
        <f t="shared" si="2"/>
        <v>23.477739697696006</v>
      </c>
      <c r="I20" s="37">
        <f t="shared" si="3"/>
        <v>94.60285530369211</v>
      </c>
      <c r="J20" s="37">
        <f t="shared" si="4"/>
        <v>3.9569742568560247</v>
      </c>
    </row>
    <row r="21" spans="1:10" ht="42" customHeight="1">
      <c r="A21" s="35" t="s">
        <v>131</v>
      </c>
      <c r="B21" s="36" t="s">
        <v>132</v>
      </c>
      <c r="C21" s="37">
        <v>5965.9</v>
      </c>
      <c r="D21" s="37">
        <v>2225</v>
      </c>
      <c r="E21" s="37">
        <v>2224.94</v>
      </c>
      <c r="F21" s="37">
        <f t="shared" si="0"/>
        <v>3740.9599999999996</v>
      </c>
      <c r="G21" s="37">
        <f t="shared" si="1"/>
        <v>0.05999999999994543</v>
      </c>
      <c r="H21" s="37">
        <f t="shared" si="2"/>
        <v>37.29428921034547</v>
      </c>
      <c r="I21" s="37">
        <f t="shared" si="3"/>
        <v>99.99730337078651</v>
      </c>
      <c r="J21" s="37">
        <f t="shared" si="4"/>
        <v>1.069739419354786</v>
      </c>
    </row>
    <row r="22" spans="1:10" ht="24" customHeight="1">
      <c r="A22" s="35" t="s">
        <v>133</v>
      </c>
      <c r="B22" s="36" t="s">
        <v>134</v>
      </c>
      <c r="C22" s="37">
        <v>43699.03</v>
      </c>
      <c r="D22" s="37">
        <v>3216.87</v>
      </c>
      <c r="E22" s="37">
        <v>1576.07</v>
      </c>
      <c r="F22" s="37">
        <f t="shared" si="0"/>
        <v>42122.96</v>
      </c>
      <c r="G22" s="37">
        <f t="shared" si="1"/>
        <v>1640.8</v>
      </c>
      <c r="H22" s="37">
        <f t="shared" si="2"/>
        <v>3.606647561742217</v>
      </c>
      <c r="I22" s="37">
        <f t="shared" si="3"/>
        <v>48.993897795061656</v>
      </c>
      <c r="J22" s="37">
        <f t="shared" si="4"/>
        <v>0.7577661450027855</v>
      </c>
    </row>
    <row r="23" spans="1:10" ht="24" customHeight="1">
      <c r="A23" s="35" t="s">
        <v>135</v>
      </c>
      <c r="B23" s="36" t="s">
        <v>136</v>
      </c>
      <c r="C23" s="37">
        <v>39852.3</v>
      </c>
      <c r="D23" s="37">
        <v>5674.67</v>
      </c>
      <c r="E23" s="37">
        <v>857.61</v>
      </c>
      <c r="F23" s="37">
        <f t="shared" si="0"/>
        <v>38994.69</v>
      </c>
      <c r="G23" s="37">
        <f t="shared" si="1"/>
        <v>4817.06</v>
      </c>
      <c r="H23" s="37">
        <f t="shared" si="2"/>
        <v>2.1519711534842405</v>
      </c>
      <c r="I23" s="37">
        <f t="shared" si="3"/>
        <v>15.112949299254405</v>
      </c>
      <c r="J23" s="37">
        <f t="shared" si="4"/>
        <v>0.4123343656156382</v>
      </c>
    </row>
    <row r="24" spans="1:10" ht="24" customHeight="1">
      <c r="A24" s="35" t="s">
        <v>137</v>
      </c>
      <c r="B24" s="36" t="s">
        <v>138</v>
      </c>
      <c r="C24" s="37">
        <v>53985.48</v>
      </c>
      <c r="D24" s="37">
        <v>14434.2</v>
      </c>
      <c r="E24" s="37">
        <v>8551.18</v>
      </c>
      <c r="F24" s="37">
        <f t="shared" si="0"/>
        <v>45434.3</v>
      </c>
      <c r="G24" s="37">
        <f t="shared" si="1"/>
        <v>5883.02</v>
      </c>
      <c r="H24" s="37">
        <f t="shared" si="2"/>
        <v>15.839777658733423</v>
      </c>
      <c r="I24" s="37">
        <f t="shared" si="3"/>
        <v>59.24249352232891</v>
      </c>
      <c r="J24" s="37">
        <f t="shared" si="4"/>
        <v>4.111362251565552</v>
      </c>
    </row>
    <row r="25" spans="1:10" ht="24" customHeight="1">
      <c r="A25" s="38" t="s">
        <v>97</v>
      </c>
      <c r="B25" s="39"/>
      <c r="C25" s="40">
        <v>1168883.84</v>
      </c>
      <c r="D25" s="40">
        <v>249167.16</v>
      </c>
      <c r="E25" s="40">
        <v>207988.97</v>
      </c>
      <c r="F25" s="40">
        <f t="shared" si="0"/>
        <v>960894.8700000001</v>
      </c>
      <c r="G25" s="40">
        <f t="shared" si="1"/>
        <v>41178.19</v>
      </c>
      <c r="H25" s="40">
        <f t="shared" si="2"/>
        <v>17.793810033339156</v>
      </c>
      <c r="I25" s="40">
        <f t="shared" si="3"/>
        <v>83.47366884143159</v>
      </c>
      <c r="J25" s="40">
        <f t="shared" si="4"/>
        <v>100</v>
      </c>
    </row>
  </sheetData>
  <sheetProtection selectLockedCells="1" selectUnlockedCells="1"/>
  <mergeCells count="9">
    <mergeCell ref="A3:J3"/>
    <mergeCell ref="A5:A6"/>
    <mergeCell ref="B5:B6"/>
    <mergeCell ref="C5:C6"/>
    <mergeCell ref="D5:D6"/>
    <mergeCell ref="E5:E6"/>
    <mergeCell ref="F5:G5"/>
    <mergeCell ref="H5:I5"/>
    <mergeCell ref="J5:J6"/>
  </mergeCells>
  <printOptions/>
  <pageMargins left="0.5513888888888889" right="0.1576388888888888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B4" sqref="B4"/>
    </sheetView>
  </sheetViews>
  <sheetFormatPr defaultColWidth="9.140625" defaultRowHeight="12.75" customHeight="1"/>
  <cols>
    <col min="1" max="1" width="24.140625" style="0" customWidth="1"/>
    <col min="2" max="2" width="10.8515625" style="41" customWidth="1"/>
    <col min="3" max="3" width="9.00390625" style="41" customWidth="1"/>
    <col min="4" max="4" width="8.8515625" style="42" customWidth="1"/>
    <col min="5" max="5" width="10.8515625" style="41" customWidth="1"/>
    <col min="6" max="6" width="10.140625" style="0" customWidth="1"/>
    <col min="7" max="7" width="11.28125" style="0" customWidth="1"/>
    <col min="8" max="8" width="10.28125" style="0" customWidth="1"/>
  </cols>
  <sheetData>
    <row r="1" spans="1:9" ht="12.75" customHeight="1">
      <c r="A1" s="22"/>
      <c r="B1" s="43"/>
      <c r="C1" s="43"/>
      <c r="D1" s="43"/>
      <c r="E1" s="43"/>
      <c r="F1" s="25"/>
      <c r="G1" s="25"/>
      <c r="H1" s="25"/>
      <c r="I1" s="44" t="s">
        <v>139</v>
      </c>
    </row>
    <row r="2" spans="1:9" ht="52.5" customHeight="1">
      <c r="A2" s="45" t="s">
        <v>140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22"/>
      <c r="B3" s="43"/>
      <c r="C3" s="43"/>
      <c r="D3" s="43"/>
      <c r="E3" s="43"/>
      <c r="F3" s="25"/>
      <c r="G3" s="25"/>
      <c r="H3" s="25"/>
      <c r="I3" s="44" t="s">
        <v>100</v>
      </c>
    </row>
    <row r="4" spans="1:9" ht="21" customHeight="1">
      <c r="A4" s="46" t="s">
        <v>141</v>
      </c>
      <c r="B4" s="47" t="s">
        <v>142</v>
      </c>
      <c r="C4" s="47" t="s">
        <v>6</v>
      </c>
      <c r="D4" s="48" t="s">
        <v>7</v>
      </c>
      <c r="E4" s="49" t="s">
        <v>8</v>
      </c>
      <c r="F4" s="49"/>
      <c r="G4" s="50" t="s">
        <v>9</v>
      </c>
      <c r="H4" s="50"/>
      <c r="I4" s="30" t="s">
        <v>10</v>
      </c>
    </row>
    <row r="5" spans="1:9" ht="30" customHeight="1">
      <c r="A5" s="46"/>
      <c r="B5" s="47"/>
      <c r="C5" s="47"/>
      <c r="D5" s="48"/>
      <c r="E5" s="47" t="s">
        <v>11</v>
      </c>
      <c r="F5" s="30" t="s">
        <v>12</v>
      </c>
      <c r="G5" s="30" t="s">
        <v>13</v>
      </c>
      <c r="H5" s="30" t="s">
        <v>14</v>
      </c>
      <c r="I5" s="30"/>
    </row>
    <row r="6" spans="1:9" ht="18" customHeight="1">
      <c r="A6" s="36" t="s">
        <v>143</v>
      </c>
      <c r="B6" s="37">
        <v>145019.69</v>
      </c>
      <c r="C6" s="37">
        <v>27617.89</v>
      </c>
      <c r="D6" s="37">
        <v>24851.01</v>
      </c>
      <c r="E6" s="37">
        <f>B6-D6</f>
        <v>120168.68000000001</v>
      </c>
      <c r="F6" s="37">
        <f>C6-D6</f>
        <v>2766.880000000001</v>
      </c>
      <c r="G6" s="37">
        <f>D6/B6*100</f>
        <v>17.13630059476751</v>
      </c>
      <c r="H6" s="37">
        <f>D6/C6*100</f>
        <v>89.98156629633908</v>
      </c>
      <c r="I6" s="37">
        <f>D6/$D$44*100</f>
        <v>11.948234562630892</v>
      </c>
    </row>
    <row r="7" spans="1:9" ht="23.25" customHeight="1">
      <c r="A7" s="36" t="s">
        <v>144</v>
      </c>
      <c r="B7" s="37">
        <v>203651.01</v>
      </c>
      <c r="C7" s="37">
        <v>21046.05</v>
      </c>
      <c r="D7" s="37">
        <v>12280.9</v>
      </c>
      <c r="E7" s="37">
        <f aca="true" t="shared" si="0" ref="E7:E44">B7-D7</f>
        <v>191370.11000000002</v>
      </c>
      <c r="F7" s="37">
        <f aca="true" t="shared" si="1" ref="F7:F44">C7-D7</f>
        <v>8765.15</v>
      </c>
      <c r="G7" s="37">
        <f aca="true" t="shared" si="2" ref="G7:G44">D7/B7*100</f>
        <v>6.030365378497263</v>
      </c>
      <c r="H7" s="37">
        <f aca="true" t="shared" si="3" ref="H7:H44">D7/C7*100</f>
        <v>58.352517455769615</v>
      </c>
      <c r="I7" s="37">
        <f aca="true" t="shared" si="4" ref="I7:I44">D7/$D$44*100</f>
        <v>5.904591959852486</v>
      </c>
    </row>
    <row r="8" spans="1:9" ht="18" customHeight="1">
      <c r="A8" s="36" t="s">
        <v>145</v>
      </c>
      <c r="B8" s="37">
        <v>23270.92</v>
      </c>
      <c r="C8" s="37">
        <v>4767.72</v>
      </c>
      <c r="D8" s="37">
        <v>4193.9</v>
      </c>
      <c r="E8" s="37">
        <f t="shared" si="0"/>
        <v>19077.019999999997</v>
      </c>
      <c r="F8" s="37">
        <f t="shared" si="1"/>
        <v>573.8200000000006</v>
      </c>
      <c r="G8" s="37">
        <f t="shared" si="2"/>
        <v>18.022063588375534</v>
      </c>
      <c r="H8" s="37">
        <f t="shared" si="3"/>
        <v>87.96447777973538</v>
      </c>
      <c r="I8" s="37">
        <f t="shared" si="4"/>
        <v>2.0164050045538473</v>
      </c>
    </row>
    <row r="9" spans="1:9" ht="18" customHeight="1">
      <c r="A9" s="36" t="s">
        <v>146</v>
      </c>
      <c r="B9" s="37">
        <v>16383.41</v>
      </c>
      <c r="C9" s="37">
        <v>7430.11</v>
      </c>
      <c r="D9" s="37">
        <v>5549.25</v>
      </c>
      <c r="E9" s="37">
        <f t="shared" si="0"/>
        <v>10834.16</v>
      </c>
      <c r="F9" s="37">
        <f t="shared" si="1"/>
        <v>1880.8599999999997</v>
      </c>
      <c r="G9" s="37">
        <f t="shared" si="2"/>
        <v>33.8711538074186</v>
      </c>
      <c r="H9" s="37">
        <f t="shared" si="3"/>
        <v>74.6859736935254</v>
      </c>
      <c r="I9" s="37">
        <f t="shared" si="4"/>
        <v>2.6680501374664245</v>
      </c>
    </row>
    <row r="10" spans="1:9" ht="18" customHeight="1">
      <c r="A10" s="36" t="s">
        <v>147</v>
      </c>
      <c r="B10" s="37">
        <v>20033.4</v>
      </c>
      <c r="C10" s="37">
        <v>4291.6</v>
      </c>
      <c r="D10" s="37">
        <v>4002.94</v>
      </c>
      <c r="E10" s="37">
        <f t="shared" si="0"/>
        <v>16030.460000000001</v>
      </c>
      <c r="F10" s="37">
        <f t="shared" si="1"/>
        <v>288.6600000000003</v>
      </c>
      <c r="G10" s="37">
        <f t="shared" si="2"/>
        <v>19.981331176934518</v>
      </c>
      <c r="H10" s="37">
        <f t="shared" si="3"/>
        <v>93.27383726349147</v>
      </c>
      <c r="I10" s="37">
        <f t="shared" si="4"/>
        <v>1.9245924435319817</v>
      </c>
    </row>
    <row r="11" spans="1:9" ht="18" customHeight="1">
      <c r="A11" s="36" t="s">
        <v>148</v>
      </c>
      <c r="B11" s="37">
        <v>15576.11</v>
      </c>
      <c r="C11" s="37">
        <v>2529.41</v>
      </c>
      <c r="D11" s="37">
        <v>2106.15</v>
      </c>
      <c r="E11" s="37">
        <f t="shared" si="0"/>
        <v>13469.960000000001</v>
      </c>
      <c r="F11" s="37">
        <f t="shared" si="1"/>
        <v>423.25999999999976</v>
      </c>
      <c r="G11" s="37">
        <f t="shared" si="2"/>
        <v>13.521668760685435</v>
      </c>
      <c r="H11" s="37">
        <f t="shared" si="3"/>
        <v>83.2664534417117</v>
      </c>
      <c r="I11" s="37">
        <f t="shared" si="4"/>
        <v>1.0126258137631048</v>
      </c>
    </row>
    <row r="12" spans="1:9" ht="18" customHeight="1">
      <c r="A12" s="36" t="s">
        <v>149</v>
      </c>
      <c r="B12" s="37">
        <v>14670.24</v>
      </c>
      <c r="C12" s="37">
        <v>3576.44</v>
      </c>
      <c r="D12" s="37">
        <v>3390.77</v>
      </c>
      <c r="E12" s="37">
        <f t="shared" si="0"/>
        <v>11279.47</v>
      </c>
      <c r="F12" s="37">
        <f t="shared" si="1"/>
        <v>185.67000000000007</v>
      </c>
      <c r="G12" s="37">
        <f t="shared" si="2"/>
        <v>23.113255134203666</v>
      </c>
      <c r="H12" s="37">
        <f t="shared" si="3"/>
        <v>94.8085246781716</v>
      </c>
      <c r="I12" s="37">
        <f t="shared" si="4"/>
        <v>1.63026433565203</v>
      </c>
    </row>
    <row r="13" spans="1:9" ht="18" customHeight="1">
      <c r="A13" s="36" t="s">
        <v>150</v>
      </c>
      <c r="B13" s="37">
        <v>17542.2</v>
      </c>
      <c r="C13" s="37">
        <v>3977.2</v>
      </c>
      <c r="D13" s="37">
        <v>3924.84</v>
      </c>
      <c r="E13" s="37">
        <f t="shared" si="0"/>
        <v>13617.36</v>
      </c>
      <c r="F13" s="37">
        <f t="shared" si="1"/>
        <v>52.35999999999967</v>
      </c>
      <c r="G13" s="37">
        <f t="shared" si="2"/>
        <v>22.37370455245066</v>
      </c>
      <c r="H13" s="37">
        <f t="shared" si="3"/>
        <v>98.68349592678267</v>
      </c>
      <c r="I13" s="37">
        <f t="shared" si="4"/>
        <v>1.8870423753721173</v>
      </c>
    </row>
    <row r="14" spans="1:9" ht="23.25" customHeight="1">
      <c r="A14" s="36" t="s">
        <v>151</v>
      </c>
      <c r="B14" s="37">
        <v>27966.03</v>
      </c>
      <c r="C14" s="37">
        <v>7106.03</v>
      </c>
      <c r="D14" s="37">
        <v>5769.81</v>
      </c>
      <c r="E14" s="37">
        <f t="shared" si="0"/>
        <v>22196.219999999998</v>
      </c>
      <c r="F14" s="37">
        <f t="shared" si="1"/>
        <v>1336.2199999999993</v>
      </c>
      <c r="G14" s="37">
        <f t="shared" si="2"/>
        <v>20.631494709831895</v>
      </c>
      <c r="H14" s="37">
        <f t="shared" si="3"/>
        <v>81.19597018306987</v>
      </c>
      <c r="I14" s="37">
        <f t="shared" si="4"/>
        <v>2.7740942224003513</v>
      </c>
    </row>
    <row r="15" spans="1:9" ht="18" customHeight="1">
      <c r="A15" s="36" t="s">
        <v>152</v>
      </c>
      <c r="B15" s="37">
        <v>20885.6</v>
      </c>
      <c r="C15" s="37">
        <v>4472.6</v>
      </c>
      <c r="D15" s="37">
        <v>3073.46</v>
      </c>
      <c r="E15" s="37">
        <f t="shared" si="0"/>
        <v>17812.14</v>
      </c>
      <c r="F15" s="37">
        <f t="shared" si="1"/>
        <v>1399.1400000000003</v>
      </c>
      <c r="G15" s="37">
        <f t="shared" si="2"/>
        <v>14.715689278737504</v>
      </c>
      <c r="H15" s="37">
        <f t="shared" si="3"/>
        <v>68.71752448240397</v>
      </c>
      <c r="I15" s="37">
        <f t="shared" si="4"/>
        <v>1.4777033609041863</v>
      </c>
    </row>
    <row r="16" spans="1:9" ht="18" customHeight="1">
      <c r="A16" s="36" t="s">
        <v>153</v>
      </c>
      <c r="B16" s="37">
        <v>14976.16</v>
      </c>
      <c r="C16" s="37">
        <v>3502.66</v>
      </c>
      <c r="D16" s="37">
        <v>2510.57</v>
      </c>
      <c r="E16" s="37">
        <f t="shared" si="0"/>
        <v>12465.59</v>
      </c>
      <c r="F16" s="37">
        <f t="shared" si="1"/>
        <v>992.0899999999997</v>
      </c>
      <c r="G16" s="37">
        <f t="shared" si="2"/>
        <v>16.76377656221622</v>
      </c>
      <c r="H16" s="37">
        <f t="shared" si="3"/>
        <v>71.67609759439969</v>
      </c>
      <c r="I16" s="37">
        <f t="shared" si="4"/>
        <v>1.20706881715891</v>
      </c>
    </row>
    <row r="17" spans="1:9" ht="18" customHeight="1">
      <c r="A17" s="36" t="s">
        <v>154</v>
      </c>
      <c r="B17" s="37">
        <v>24379.15</v>
      </c>
      <c r="C17" s="37">
        <v>5956.75</v>
      </c>
      <c r="D17" s="37">
        <v>4712.62</v>
      </c>
      <c r="E17" s="37">
        <f t="shared" si="0"/>
        <v>19666.530000000002</v>
      </c>
      <c r="F17" s="37">
        <f t="shared" si="1"/>
        <v>1244.13</v>
      </c>
      <c r="G17" s="37">
        <f t="shared" si="2"/>
        <v>19.33053449361442</v>
      </c>
      <c r="H17" s="37">
        <f t="shared" si="3"/>
        <v>79.11394636336928</v>
      </c>
      <c r="I17" s="37">
        <f t="shared" si="4"/>
        <v>2.265802845218186</v>
      </c>
    </row>
    <row r="18" spans="1:9" ht="18" customHeight="1">
      <c r="A18" s="36" t="s">
        <v>155</v>
      </c>
      <c r="B18" s="37">
        <v>20818.42</v>
      </c>
      <c r="C18" s="37">
        <v>4648.52</v>
      </c>
      <c r="D18" s="37">
        <v>4017.67</v>
      </c>
      <c r="E18" s="37">
        <f t="shared" si="0"/>
        <v>16800.75</v>
      </c>
      <c r="F18" s="37">
        <f t="shared" si="1"/>
        <v>630.8500000000004</v>
      </c>
      <c r="G18" s="37">
        <f t="shared" si="2"/>
        <v>19.29863073182307</v>
      </c>
      <c r="H18" s="37">
        <f t="shared" si="3"/>
        <v>86.42901396573532</v>
      </c>
      <c r="I18" s="37">
        <f t="shared" si="4"/>
        <v>1.9316745498571393</v>
      </c>
    </row>
    <row r="19" spans="1:9" ht="18" customHeight="1">
      <c r="A19" s="36" t="s">
        <v>156</v>
      </c>
      <c r="B19" s="37">
        <v>10138.35</v>
      </c>
      <c r="C19" s="37">
        <v>2063.45</v>
      </c>
      <c r="D19" s="37">
        <v>1920.1</v>
      </c>
      <c r="E19" s="37">
        <f t="shared" si="0"/>
        <v>8218.25</v>
      </c>
      <c r="F19" s="37">
        <f t="shared" si="1"/>
        <v>143.3499999999999</v>
      </c>
      <c r="G19" s="37">
        <f t="shared" si="2"/>
        <v>18.938979222457302</v>
      </c>
      <c r="H19" s="37">
        <f t="shared" si="3"/>
        <v>93.05289684751267</v>
      </c>
      <c r="I19" s="37">
        <f t="shared" si="4"/>
        <v>0.923173954849625</v>
      </c>
    </row>
    <row r="20" spans="1:9" ht="18" customHeight="1">
      <c r="A20" s="36" t="s">
        <v>157</v>
      </c>
      <c r="B20" s="37">
        <v>14418.5</v>
      </c>
      <c r="C20" s="37">
        <v>381.9</v>
      </c>
      <c r="D20" s="37">
        <v>380.46</v>
      </c>
      <c r="E20" s="37">
        <f t="shared" si="0"/>
        <v>14038.04</v>
      </c>
      <c r="F20" s="37">
        <f t="shared" si="1"/>
        <v>1.4399999999999977</v>
      </c>
      <c r="G20" s="37">
        <f t="shared" si="2"/>
        <v>2.638693345354926</v>
      </c>
      <c r="H20" s="37">
        <f t="shared" si="3"/>
        <v>99.62293794186961</v>
      </c>
      <c r="I20" s="37">
        <f t="shared" si="4"/>
        <v>0.18292316174266357</v>
      </c>
    </row>
    <row r="21" spans="1:9" ht="18" customHeight="1">
      <c r="A21" s="36" t="s">
        <v>158</v>
      </c>
      <c r="B21" s="37">
        <v>18645.21</v>
      </c>
      <c r="C21" s="37">
        <v>4258.71</v>
      </c>
      <c r="D21" s="37">
        <v>3499.22</v>
      </c>
      <c r="E21" s="37">
        <f t="shared" si="0"/>
        <v>15145.99</v>
      </c>
      <c r="F21" s="37">
        <f t="shared" si="1"/>
        <v>759.4900000000002</v>
      </c>
      <c r="G21" s="37">
        <f t="shared" si="2"/>
        <v>18.767393877569628</v>
      </c>
      <c r="H21" s="37">
        <f t="shared" si="3"/>
        <v>82.16619586682353</v>
      </c>
      <c r="I21" s="37">
        <f t="shared" si="4"/>
        <v>1.6824065237690249</v>
      </c>
    </row>
    <row r="22" spans="1:9" ht="18" customHeight="1">
      <c r="A22" s="36" t="s">
        <v>159</v>
      </c>
      <c r="B22" s="37">
        <v>7944.49</v>
      </c>
      <c r="C22" s="37">
        <v>1638.99</v>
      </c>
      <c r="D22" s="37">
        <v>1567.1</v>
      </c>
      <c r="E22" s="37">
        <f t="shared" si="0"/>
        <v>6377.389999999999</v>
      </c>
      <c r="F22" s="37">
        <f t="shared" si="1"/>
        <v>71.8900000000001</v>
      </c>
      <c r="G22" s="37">
        <f t="shared" si="2"/>
        <v>19.725621153780796</v>
      </c>
      <c r="H22" s="37">
        <f t="shared" si="3"/>
        <v>95.61376213399714</v>
      </c>
      <c r="I22" s="37">
        <f t="shared" si="4"/>
        <v>0.7534534163037587</v>
      </c>
    </row>
    <row r="23" spans="1:9" ht="18" customHeight="1">
      <c r="A23" s="36" t="s">
        <v>160</v>
      </c>
      <c r="B23" s="37">
        <v>5445.45</v>
      </c>
      <c r="C23" s="37">
        <v>1571.95</v>
      </c>
      <c r="D23" s="37">
        <v>1046.34</v>
      </c>
      <c r="E23" s="37">
        <f t="shared" si="0"/>
        <v>4399.11</v>
      </c>
      <c r="F23" s="37">
        <f t="shared" si="1"/>
        <v>525.6100000000001</v>
      </c>
      <c r="G23" s="37">
        <f t="shared" si="2"/>
        <v>19.21494091397405</v>
      </c>
      <c r="H23" s="37">
        <f t="shared" si="3"/>
        <v>66.5631858519673</v>
      </c>
      <c r="I23" s="37">
        <f t="shared" si="4"/>
        <v>0.5030747543968317</v>
      </c>
    </row>
    <row r="24" spans="1:9" ht="18" customHeight="1">
      <c r="A24" s="36" t="s">
        <v>161</v>
      </c>
      <c r="B24" s="37">
        <v>9352.91</v>
      </c>
      <c r="C24" s="37">
        <v>1735.51</v>
      </c>
      <c r="D24" s="37">
        <v>1659.55</v>
      </c>
      <c r="E24" s="37">
        <f t="shared" si="0"/>
        <v>7693.36</v>
      </c>
      <c r="F24" s="37">
        <f t="shared" si="1"/>
        <v>75.96000000000004</v>
      </c>
      <c r="G24" s="37">
        <f t="shared" si="2"/>
        <v>17.743675497786253</v>
      </c>
      <c r="H24" s="37">
        <f t="shared" si="3"/>
        <v>95.62318857281144</v>
      </c>
      <c r="I24" s="37">
        <f t="shared" si="4"/>
        <v>0.7979028887926124</v>
      </c>
    </row>
    <row r="25" spans="1:9" ht="18" customHeight="1">
      <c r="A25" s="36" t="s">
        <v>162</v>
      </c>
      <c r="B25" s="37">
        <v>4178.66</v>
      </c>
      <c r="C25" s="37">
        <v>867.86</v>
      </c>
      <c r="D25" s="37">
        <v>662.28</v>
      </c>
      <c r="E25" s="37">
        <f t="shared" si="0"/>
        <v>3516.38</v>
      </c>
      <c r="F25" s="37">
        <f t="shared" si="1"/>
        <v>205.58000000000004</v>
      </c>
      <c r="G25" s="37">
        <f t="shared" si="2"/>
        <v>15.8490999507019</v>
      </c>
      <c r="H25" s="37">
        <f t="shared" si="3"/>
        <v>76.31184753301224</v>
      </c>
      <c r="I25" s="37">
        <f t="shared" si="4"/>
        <v>0.31842073163783635</v>
      </c>
    </row>
    <row r="26" spans="1:9" ht="18" customHeight="1">
      <c r="A26" s="36" t="s">
        <v>163</v>
      </c>
      <c r="B26" s="37">
        <v>20354.7</v>
      </c>
      <c r="C26" s="37">
        <v>4661.9</v>
      </c>
      <c r="D26" s="37">
        <v>4389</v>
      </c>
      <c r="E26" s="37">
        <f t="shared" si="0"/>
        <v>15965.7</v>
      </c>
      <c r="F26" s="37">
        <f t="shared" si="1"/>
        <v>272.89999999999964</v>
      </c>
      <c r="G26" s="37">
        <f t="shared" si="2"/>
        <v>21.56258751050126</v>
      </c>
      <c r="H26" s="37">
        <f t="shared" si="3"/>
        <v>94.1461635813724</v>
      </c>
      <c r="I26" s="37">
        <f t="shared" si="4"/>
        <v>2.1102080557444944</v>
      </c>
    </row>
    <row r="27" spans="1:9" ht="18" customHeight="1">
      <c r="A27" s="36" t="s">
        <v>164</v>
      </c>
      <c r="B27" s="37">
        <v>11045.26</v>
      </c>
      <c r="C27" s="37">
        <v>2624.62</v>
      </c>
      <c r="D27" s="37">
        <v>2458.05</v>
      </c>
      <c r="E27" s="37">
        <f t="shared" si="0"/>
        <v>8587.21</v>
      </c>
      <c r="F27" s="37">
        <f t="shared" si="1"/>
        <v>166.5699999999997</v>
      </c>
      <c r="G27" s="37">
        <f t="shared" si="2"/>
        <v>22.25434258677478</v>
      </c>
      <c r="H27" s="37">
        <f t="shared" si="3"/>
        <v>93.65355746736671</v>
      </c>
      <c r="I27" s="37">
        <f t="shared" si="4"/>
        <v>1.1818174781095365</v>
      </c>
    </row>
    <row r="28" spans="1:9" ht="23.25" customHeight="1">
      <c r="A28" s="36" t="s">
        <v>165</v>
      </c>
      <c r="B28" s="37">
        <v>14647.42</v>
      </c>
      <c r="C28" s="37">
        <v>2585.12</v>
      </c>
      <c r="D28" s="37">
        <v>2334.07</v>
      </c>
      <c r="E28" s="37">
        <f t="shared" si="0"/>
        <v>12313.35</v>
      </c>
      <c r="F28" s="37">
        <f t="shared" si="1"/>
        <v>251.04999999999973</v>
      </c>
      <c r="G28" s="37">
        <f t="shared" si="2"/>
        <v>15.935024734731442</v>
      </c>
      <c r="H28" s="37">
        <f t="shared" si="3"/>
        <v>90.28865197747108</v>
      </c>
      <c r="I28" s="37">
        <f t="shared" si="4"/>
        <v>1.122208547885977</v>
      </c>
    </row>
    <row r="29" spans="1:9" ht="18" customHeight="1">
      <c r="A29" s="36" t="s">
        <v>166</v>
      </c>
      <c r="B29" s="37">
        <v>19242.85</v>
      </c>
      <c r="C29" s="37">
        <v>4666.25</v>
      </c>
      <c r="D29" s="37">
        <v>4546.15</v>
      </c>
      <c r="E29" s="37">
        <f t="shared" si="0"/>
        <v>14696.699999999999</v>
      </c>
      <c r="F29" s="37">
        <f t="shared" si="1"/>
        <v>120.10000000000036</v>
      </c>
      <c r="G29" s="37">
        <f t="shared" si="2"/>
        <v>23.625138687876277</v>
      </c>
      <c r="H29" s="37">
        <f t="shared" si="3"/>
        <v>97.42619876774711</v>
      </c>
      <c r="I29" s="37">
        <f t="shared" si="4"/>
        <v>2.1857649470546443</v>
      </c>
    </row>
    <row r="30" spans="1:9" ht="23.25" customHeight="1">
      <c r="A30" s="36" t="s">
        <v>167</v>
      </c>
      <c r="B30" s="37">
        <v>5197.73</v>
      </c>
      <c r="C30" s="37">
        <v>1220.63</v>
      </c>
      <c r="D30" s="37">
        <v>1026.46</v>
      </c>
      <c r="E30" s="37">
        <f t="shared" si="0"/>
        <v>4171.2699999999995</v>
      </c>
      <c r="F30" s="37">
        <f t="shared" si="1"/>
        <v>194.17000000000007</v>
      </c>
      <c r="G30" s="37">
        <f t="shared" si="2"/>
        <v>19.748236249285746</v>
      </c>
      <c r="H30" s="37">
        <f t="shared" si="3"/>
        <v>84.09264068554762</v>
      </c>
      <c r="I30" s="37">
        <f t="shared" si="4"/>
        <v>0.4935165552288663</v>
      </c>
    </row>
    <row r="31" spans="1:9" ht="18" customHeight="1">
      <c r="A31" s="36" t="s">
        <v>168</v>
      </c>
      <c r="B31" s="37">
        <v>26729.37</v>
      </c>
      <c r="C31" s="37">
        <v>3820.95</v>
      </c>
      <c r="D31" s="37">
        <v>2406.94</v>
      </c>
      <c r="E31" s="37">
        <f t="shared" si="0"/>
        <v>24322.43</v>
      </c>
      <c r="F31" s="37">
        <f t="shared" si="1"/>
        <v>1414.0099999999998</v>
      </c>
      <c r="G31" s="37">
        <f t="shared" si="2"/>
        <v>9.004851217967353</v>
      </c>
      <c r="H31" s="37">
        <f t="shared" si="3"/>
        <v>62.99323466677136</v>
      </c>
      <c r="I31" s="37">
        <f t="shared" si="4"/>
        <v>1.1572440596248927</v>
      </c>
    </row>
    <row r="32" spans="1:9" ht="18" customHeight="1">
      <c r="A32" s="36" t="s">
        <v>169</v>
      </c>
      <c r="B32" s="37">
        <v>17948.95</v>
      </c>
      <c r="C32" s="37">
        <v>3565.25</v>
      </c>
      <c r="D32" s="37">
        <v>3366.85</v>
      </c>
      <c r="E32" s="37">
        <f t="shared" si="0"/>
        <v>14582.1</v>
      </c>
      <c r="F32" s="37">
        <f t="shared" si="1"/>
        <v>198.4000000000001</v>
      </c>
      <c r="G32" s="37">
        <f t="shared" si="2"/>
        <v>18.757921772582797</v>
      </c>
      <c r="H32" s="37">
        <f t="shared" si="3"/>
        <v>94.43517284902882</v>
      </c>
      <c r="I32" s="37">
        <f t="shared" si="4"/>
        <v>1.6187637257879588</v>
      </c>
    </row>
    <row r="33" spans="1:9" ht="18" customHeight="1">
      <c r="A33" s="36" t="s">
        <v>170</v>
      </c>
      <c r="B33" s="37">
        <v>6976.15</v>
      </c>
      <c r="C33" s="37">
        <v>1429.65</v>
      </c>
      <c r="D33" s="37">
        <v>1356.43</v>
      </c>
      <c r="E33" s="37">
        <f t="shared" si="0"/>
        <v>5619.719999999999</v>
      </c>
      <c r="F33" s="37">
        <f t="shared" si="1"/>
        <v>73.22000000000003</v>
      </c>
      <c r="G33" s="37">
        <f t="shared" si="2"/>
        <v>19.44381929861027</v>
      </c>
      <c r="H33" s="37">
        <f t="shared" si="3"/>
        <v>94.878466757598</v>
      </c>
      <c r="I33" s="37">
        <f t="shared" si="4"/>
        <v>0.6521643912174766</v>
      </c>
    </row>
    <row r="34" spans="1:9" ht="18" customHeight="1">
      <c r="A34" s="36" t="s">
        <v>171</v>
      </c>
      <c r="B34" s="37">
        <v>6867.1</v>
      </c>
      <c r="C34" s="37">
        <v>1367.2</v>
      </c>
      <c r="D34" s="37">
        <v>1246.72</v>
      </c>
      <c r="E34" s="37">
        <f t="shared" si="0"/>
        <v>5620.38</v>
      </c>
      <c r="F34" s="37">
        <f t="shared" si="1"/>
        <v>120.48000000000002</v>
      </c>
      <c r="G34" s="37">
        <f t="shared" si="2"/>
        <v>18.154970802813413</v>
      </c>
      <c r="H34" s="37">
        <f t="shared" si="3"/>
        <v>91.18782913984786</v>
      </c>
      <c r="I34" s="37">
        <f t="shared" si="4"/>
        <v>0.5994164017447656</v>
      </c>
    </row>
    <row r="35" spans="1:9" ht="18" customHeight="1">
      <c r="A35" s="36" t="s">
        <v>172</v>
      </c>
      <c r="B35" s="37">
        <v>6235.6</v>
      </c>
      <c r="C35" s="37">
        <v>1449.9</v>
      </c>
      <c r="D35" s="37">
        <v>1371.91</v>
      </c>
      <c r="E35" s="37">
        <f t="shared" si="0"/>
        <v>4863.6900000000005</v>
      </c>
      <c r="F35" s="37">
        <f t="shared" si="1"/>
        <v>77.99000000000001</v>
      </c>
      <c r="G35" s="37">
        <f t="shared" si="2"/>
        <v>22.001250882032203</v>
      </c>
      <c r="H35" s="37">
        <f t="shared" si="3"/>
        <v>94.62100834540314</v>
      </c>
      <c r="I35" s="37">
        <f t="shared" si="4"/>
        <v>0.6596070935877033</v>
      </c>
    </row>
    <row r="36" spans="1:9" ht="18" customHeight="1">
      <c r="A36" s="36" t="s">
        <v>173</v>
      </c>
      <c r="B36" s="37">
        <v>17920</v>
      </c>
      <c r="C36" s="37">
        <v>4389</v>
      </c>
      <c r="D36" s="37">
        <v>3424.12</v>
      </c>
      <c r="E36" s="37">
        <f t="shared" si="0"/>
        <v>14495.880000000001</v>
      </c>
      <c r="F36" s="37">
        <f t="shared" si="1"/>
        <v>964.8800000000001</v>
      </c>
      <c r="G36" s="37">
        <f t="shared" si="2"/>
        <v>19.107812499999998</v>
      </c>
      <c r="H36" s="37">
        <f t="shared" si="3"/>
        <v>78.01594896331738</v>
      </c>
      <c r="I36" s="37">
        <f t="shared" si="4"/>
        <v>1.646298839789437</v>
      </c>
    </row>
    <row r="37" spans="1:9" ht="18" customHeight="1">
      <c r="A37" s="36" t="s">
        <v>174</v>
      </c>
      <c r="B37" s="37">
        <v>280828.1</v>
      </c>
      <c r="C37" s="37">
        <v>72176.67</v>
      </c>
      <c r="D37" s="37">
        <v>63904.03</v>
      </c>
      <c r="E37" s="37">
        <f t="shared" si="0"/>
        <v>216924.06999999998</v>
      </c>
      <c r="F37" s="37">
        <f t="shared" si="1"/>
        <v>8272.64</v>
      </c>
      <c r="G37" s="37">
        <f t="shared" si="2"/>
        <v>22.755568264002072</v>
      </c>
      <c r="H37" s="37">
        <f t="shared" si="3"/>
        <v>88.53834625509877</v>
      </c>
      <c r="I37" s="37">
        <f t="shared" si="4"/>
        <v>30.724720642637926</v>
      </c>
    </row>
    <row r="38" spans="1:9" ht="18" customHeight="1">
      <c r="A38" s="36" t="s">
        <v>175</v>
      </c>
      <c r="B38" s="37">
        <v>52441.5</v>
      </c>
      <c r="C38" s="37">
        <v>19870.5</v>
      </c>
      <c r="D38" s="37">
        <v>17224.83</v>
      </c>
      <c r="E38" s="37">
        <f t="shared" si="0"/>
        <v>35216.67</v>
      </c>
      <c r="F38" s="37">
        <f t="shared" si="1"/>
        <v>2645.6699999999983</v>
      </c>
      <c r="G38" s="37">
        <f t="shared" si="2"/>
        <v>32.84579960527445</v>
      </c>
      <c r="H38" s="37">
        <f t="shared" si="3"/>
        <v>86.68543821242545</v>
      </c>
      <c r="I38" s="37">
        <f t="shared" si="4"/>
        <v>8.281607433317257</v>
      </c>
    </row>
    <row r="39" spans="1:9" ht="18" customHeight="1">
      <c r="A39" s="36" t="s">
        <v>176</v>
      </c>
      <c r="B39" s="37">
        <v>5023.6</v>
      </c>
      <c r="C39" s="37">
        <v>1242.1</v>
      </c>
      <c r="D39" s="37">
        <v>572.29</v>
      </c>
      <c r="E39" s="37">
        <f t="shared" si="0"/>
        <v>4451.31</v>
      </c>
      <c r="F39" s="37">
        <f t="shared" si="1"/>
        <v>669.81</v>
      </c>
      <c r="G39" s="37">
        <f t="shared" si="2"/>
        <v>11.39202962019269</v>
      </c>
      <c r="H39" s="37">
        <f t="shared" si="3"/>
        <v>46.074390145720955</v>
      </c>
      <c r="I39" s="37">
        <f t="shared" si="4"/>
        <v>0.27515401417680946</v>
      </c>
    </row>
    <row r="40" spans="1:9" ht="18" customHeight="1">
      <c r="A40" s="36" t="s">
        <v>177</v>
      </c>
      <c r="B40" s="37">
        <v>12184.4</v>
      </c>
      <c r="C40" s="37">
        <v>2988.2</v>
      </c>
      <c r="D40" s="37">
        <v>2579.71</v>
      </c>
      <c r="E40" s="37">
        <f t="shared" si="0"/>
        <v>9604.689999999999</v>
      </c>
      <c r="F40" s="37">
        <f t="shared" si="1"/>
        <v>408.4899999999998</v>
      </c>
      <c r="G40" s="37">
        <f t="shared" si="2"/>
        <v>21.172236630445486</v>
      </c>
      <c r="H40" s="37">
        <f t="shared" si="3"/>
        <v>86.32989759721572</v>
      </c>
      <c r="I40" s="37">
        <f t="shared" si="4"/>
        <v>1.2403109645670154</v>
      </c>
    </row>
    <row r="41" spans="1:9" ht="18" customHeight="1">
      <c r="A41" s="36" t="s">
        <v>178</v>
      </c>
      <c r="B41" s="37">
        <v>14270.8</v>
      </c>
      <c r="C41" s="37">
        <v>3731.4</v>
      </c>
      <c r="D41" s="37">
        <v>2208.02</v>
      </c>
      <c r="E41" s="37">
        <f t="shared" si="0"/>
        <v>12062.779999999999</v>
      </c>
      <c r="F41" s="37">
        <f t="shared" si="1"/>
        <v>1523.38</v>
      </c>
      <c r="G41" s="37">
        <f t="shared" si="2"/>
        <v>15.472293073969222</v>
      </c>
      <c r="H41" s="37">
        <f t="shared" si="3"/>
        <v>59.174036554644374</v>
      </c>
      <c r="I41" s="37">
        <f t="shared" si="4"/>
        <v>1.0616043725780266</v>
      </c>
    </row>
    <row r="42" spans="1:9" ht="18" customHeight="1">
      <c r="A42" s="36" t="s">
        <v>179</v>
      </c>
      <c r="B42" s="37">
        <v>2202.7</v>
      </c>
      <c r="C42" s="37">
        <v>516.88</v>
      </c>
      <c r="D42" s="37">
        <v>326.51</v>
      </c>
      <c r="E42" s="37">
        <f t="shared" si="0"/>
        <v>1876.1899999999998</v>
      </c>
      <c r="F42" s="37">
        <f t="shared" si="1"/>
        <v>190.37</v>
      </c>
      <c r="G42" s="37">
        <f t="shared" si="2"/>
        <v>14.823171562173695</v>
      </c>
      <c r="H42" s="37">
        <f t="shared" si="3"/>
        <v>63.16940102151369</v>
      </c>
      <c r="I42" s="37">
        <f t="shared" si="4"/>
        <v>0.15698428623402483</v>
      </c>
    </row>
    <row r="43" spans="1:9" ht="18" customHeight="1">
      <c r="A43" s="36" t="s">
        <v>180</v>
      </c>
      <c r="B43" s="37">
        <v>13471.7</v>
      </c>
      <c r="C43" s="37">
        <v>3419.6</v>
      </c>
      <c r="D43" s="37">
        <v>2127.96</v>
      </c>
      <c r="E43" s="37">
        <f t="shared" si="0"/>
        <v>11343.740000000002</v>
      </c>
      <c r="F43" s="37">
        <f t="shared" si="1"/>
        <v>1291.6399999999999</v>
      </c>
      <c r="G43" s="37">
        <f t="shared" si="2"/>
        <v>15.795779300311022</v>
      </c>
      <c r="H43" s="37">
        <f t="shared" si="3"/>
        <v>62.22833079892386</v>
      </c>
      <c r="I43" s="37">
        <f t="shared" si="4"/>
        <v>1.0231119467537149</v>
      </c>
    </row>
    <row r="44" spans="1:9" ht="18" customHeight="1">
      <c r="A44" s="39"/>
      <c r="B44" s="40">
        <v>1168883.84</v>
      </c>
      <c r="C44" s="40">
        <v>249167.16</v>
      </c>
      <c r="D44" s="40">
        <v>207988.97</v>
      </c>
      <c r="E44" s="40">
        <f t="shared" si="0"/>
        <v>960894.8700000001</v>
      </c>
      <c r="F44" s="40">
        <f t="shared" si="1"/>
        <v>41178.19</v>
      </c>
      <c r="G44" s="40">
        <f t="shared" si="2"/>
        <v>17.793810033339156</v>
      </c>
      <c r="H44" s="40">
        <f t="shared" si="3"/>
        <v>83.47366884143159</v>
      </c>
      <c r="I44" s="40">
        <f t="shared" si="4"/>
        <v>100</v>
      </c>
    </row>
  </sheetData>
  <sheetProtection selectLockedCells="1" selectUnlockedCells="1"/>
  <mergeCells count="8">
    <mergeCell ref="A2:I2"/>
    <mergeCell ref="A4:A5"/>
    <mergeCell ref="B4:B5"/>
    <mergeCell ref="C4:C5"/>
    <mergeCell ref="D4:D5"/>
    <mergeCell ref="E4:F4"/>
    <mergeCell ref="G4:H4"/>
    <mergeCell ref="I4:I5"/>
  </mergeCells>
  <printOptions/>
  <pageMargins left="0.5118055555555555" right="0" top="0.5902777777777778" bottom="0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421875" style="51" customWidth="1"/>
    <col min="2" max="2" width="10.00390625" style="51" customWidth="1"/>
    <col min="3" max="3" width="8.8515625" style="51" customWidth="1"/>
    <col min="4" max="4" width="8.8515625" style="52" customWidth="1"/>
    <col min="5" max="5" width="10.8515625" style="51" customWidth="1"/>
    <col min="6" max="6" width="8.7109375" style="51" customWidth="1"/>
    <col min="7" max="7" width="11.421875" style="51" customWidth="1"/>
    <col min="8" max="9" width="8.7109375" style="51" customWidth="1"/>
    <col min="10" max="16384" width="8.8515625" style="51" customWidth="1"/>
  </cols>
  <sheetData>
    <row r="1" spans="4:9" s="53" customFormat="1" ht="12.75">
      <c r="D1" s="54"/>
      <c r="I1" s="55" t="s">
        <v>181</v>
      </c>
    </row>
    <row r="2" spans="1:7" s="53" customFormat="1" ht="12.75">
      <c r="A2" s="56"/>
      <c r="B2" s="56"/>
      <c r="C2" s="56"/>
      <c r="D2" s="57"/>
      <c r="E2" s="56"/>
      <c r="F2" s="56"/>
      <c r="G2" s="56"/>
    </row>
    <row r="3" spans="1:9" s="53" customFormat="1" ht="22.5" customHeight="1">
      <c r="A3" s="56"/>
      <c r="B3" s="56"/>
      <c r="C3" s="56"/>
      <c r="D3" s="57"/>
      <c r="E3" s="56"/>
      <c r="F3" s="56"/>
      <c r="G3" s="56"/>
      <c r="I3" s="55"/>
    </row>
    <row r="4" spans="1:9" s="53" customFormat="1" ht="37.5" customHeight="1">
      <c r="A4" s="58" t="s">
        <v>182</v>
      </c>
      <c r="B4" s="58"/>
      <c r="C4" s="58"/>
      <c r="D4" s="58"/>
      <c r="E4" s="58"/>
      <c r="F4" s="58"/>
      <c r="G4" s="58"/>
      <c r="H4" s="58"/>
      <c r="I4" s="58"/>
    </row>
    <row r="5" spans="4:9" s="53" customFormat="1" ht="13.5" customHeight="1">
      <c r="D5" s="54"/>
      <c r="I5" s="59"/>
    </row>
    <row r="6" spans="1:9" s="61" customFormat="1" ht="21" customHeight="1">
      <c r="A6" s="60" t="s">
        <v>183</v>
      </c>
      <c r="B6" s="47" t="s">
        <v>142</v>
      </c>
      <c r="C6" s="30" t="s">
        <v>6</v>
      </c>
      <c r="D6" s="31" t="s">
        <v>7</v>
      </c>
      <c r="E6" s="49" t="s">
        <v>8</v>
      </c>
      <c r="F6" s="49"/>
      <c r="G6" s="50" t="s">
        <v>9</v>
      </c>
      <c r="H6" s="50"/>
      <c r="I6" s="30" t="s">
        <v>10</v>
      </c>
    </row>
    <row r="7" spans="1:9" s="61" customFormat="1" ht="45.75" customHeight="1">
      <c r="A7" s="60"/>
      <c r="B7" s="47"/>
      <c r="C7" s="30"/>
      <c r="D7" s="31"/>
      <c r="E7" s="30" t="s">
        <v>11</v>
      </c>
      <c r="F7" s="30" t="s">
        <v>12</v>
      </c>
      <c r="G7" s="30" t="s">
        <v>13</v>
      </c>
      <c r="H7" s="30" t="s">
        <v>14</v>
      </c>
      <c r="I7" s="30"/>
    </row>
    <row r="8" spans="1:9" ht="73.5" customHeight="1">
      <c r="A8" s="62" t="s">
        <v>184</v>
      </c>
      <c r="B8" s="63">
        <v>75892.76</v>
      </c>
      <c r="C8" s="63">
        <v>23974.36</v>
      </c>
      <c r="D8" s="63">
        <v>19932.83</v>
      </c>
      <c r="E8" s="63">
        <f>B8-D8</f>
        <v>55959.92999999999</v>
      </c>
      <c r="F8" s="63">
        <f>C8-D8</f>
        <v>4041.529999999999</v>
      </c>
      <c r="G8" s="63">
        <f>D8/B8*100</f>
        <v>26.264468442049022</v>
      </c>
      <c r="H8" s="63">
        <f>D8/C8*100</f>
        <v>83.14228200460826</v>
      </c>
      <c r="I8" s="63">
        <f>D8/$D$16*100</f>
        <v>11.30273767535752</v>
      </c>
    </row>
    <row r="9" spans="1:9" ht="75" customHeight="1">
      <c r="A9" s="62" t="s">
        <v>185</v>
      </c>
      <c r="B9" s="63">
        <v>80521.9</v>
      </c>
      <c r="C9" s="63">
        <v>3919.85</v>
      </c>
      <c r="D9" s="63">
        <v>2237.56</v>
      </c>
      <c r="E9" s="63">
        <f aca="true" t="shared" si="0" ref="E9:E16">B9-D9</f>
        <v>78284.34</v>
      </c>
      <c r="F9" s="63">
        <f aca="true" t="shared" si="1" ref="F9:F16">C9-D9</f>
        <v>1682.29</v>
      </c>
      <c r="G9" s="63">
        <f aca="true" t="shared" si="2" ref="G9:G16">D9/B9*100</f>
        <v>2.7788216621813446</v>
      </c>
      <c r="H9" s="63">
        <f aca="true" t="shared" si="3" ref="H9:H16">D9/C9*100</f>
        <v>57.082796535581714</v>
      </c>
      <c r="I9" s="63">
        <f aca="true" t="shared" si="4" ref="I9:I16">D9/$D$16*100</f>
        <v>1.2687889132086598</v>
      </c>
    </row>
    <row r="10" spans="1:9" ht="75" customHeight="1">
      <c r="A10" s="62" t="s">
        <v>186</v>
      </c>
      <c r="B10" s="63">
        <v>1646.5</v>
      </c>
      <c r="C10" s="63">
        <v>610</v>
      </c>
      <c r="D10" s="63">
        <v>517.68</v>
      </c>
      <c r="E10" s="63">
        <f t="shared" si="0"/>
        <v>1128.8200000000002</v>
      </c>
      <c r="F10" s="63">
        <f t="shared" si="1"/>
        <v>92.32000000000005</v>
      </c>
      <c r="G10" s="63">
        <f t="shared" si="2"/>
        <v>31.441238991800784</v>
      </c>
      <c r="H10" s="63">
        <f t="shared" si="3"/>
        <v>84.86557377049179</v>
      </c>
      <c r="I10" s="63">
        <f t="shared" si="4"/>
        <v>0.2935459360150606</v>
      </c>
    </row>
    <row r="11" spans="1:9" ht="80.25" customHeight="1">
      <c r="A11" s="62" t="s">
        <v>187</v>
      </c>
      <c r="B11" s="63">
        <v>652400.35</v>
      </c>
      <c r="C11" s="63">
        <v>148707.41</v>
      </c>
      <c r="D11" s="63">
        <v>128670.24</v>
      </c>
      <c r="E11" s="63">
        <f t="shared" si="0"/>
        <v>523730.11</v>
      </c>
      <c r="F11" s="63">
        <f t="shared" si="1"/>
        <v>20037.17</v>
      </c>
      <c r="G11" s="63">
        <f t="shared" si="2"/>
        <v>19.722589051339412</v>
      </c>
      <c r="H11" s="63">
        <f t="shared" si="3"/>
        <v>86.52577568259713</v>
      </c>
      <c r="I11" s="63">
        <f t="shared" si="4"/>
        <v>72.96133912471507</v>
      </c>
    </row>
    <row r="12" spans="1:9" ht="71.25" customHeight="1">
      <c r="A12" s="62" t="s">
        <v>188</v>
      </c>
      <c r="B12" s="63">
        <v>60.8</v>
      </c>
      <c r="C12" s="63">
        <v>15.3</v>
      </c>
      <c r="D12" s="63">
        <v>0</v>
      </c>
      <c r="E12" s="63">
        <f t="shared" si="0"/>
        <v>60.8</v>
      </c>
      <c r="F12" s="63">
        <f t="shared" si="1"/>
        <v>15.3</v>
      </c>
      <c r="G12" s="63">
        <f t="shared" si="2"/>
        <v>0</v>
      </c>
      <c r="H12" s="63">
        <f t="shared" si="3"/>
        <v>0</v>
      </c>
      <c r="I12" s="63">
        <f t="shared" si="4"/>
        <v>0</v>
      </c>
    </row>
    <row r="13" spans="1:9" ht="72" customHeight="1">
      <c r="A13" s="62" t="s">
        <v>189</v>
      </c>
      <c r="B13" s="63">
        <v>144254.39</v>
      </c>
      <c r="C13" s="63">
        <v>27456.79</v>
      </c>
      <c r="D13" s="63">
        <v>24851.01</v>
      </c>
      <c r="E13" s="63">
        <f t="shared" si="0"/>
        <v>119403.38000000002</v>
      </c>
      <c r="F13" s="63">
        <f t="shared" si="1"/>
        <v>2605.7800000000025</v>
      </c>
      <c r="G13" s="63">
        <f t="shared" si="2"/>
        <v>17.22721228795879</v>
      </c>
      <c r="H13" s="63">
        <f t="shared" si="3"/>
        <v>90.50952423790253</v>
      </c>
      <c r="I13" s="63">
        <f t="shared" si="4"/>
        <v>14.091548816584822</v>
      </c>
    </row>
    <row r="14" spans="1:9" ht="80.25" customHeight="1">
      <c r="A14" s="62" t="s">
        <v>190</v>
      </c>
      <c r="B14" s="63">
        <v>1265.7</v>
      </c>
      <c r="C14" s="63">
        <v>225</v>
      </c>
      <c r="D14" s="63">
        <v>0</v>
      </c>
      <c r="E14" s="63">
        <f t="shared" si="0"/>
        <v>1265.7</v>
      </c>
      <c r="F14" s="63">
        <f t="shared" si="1"/>
        <v>225</v>
      </c>
      <c r="G14" s="63">
        <f t="shared" si="2"/>
        <v>0</v>
      </c>
      <c r="H14" s="63">
        <f t="shared" si="3"/>
        <v>0</v>
      </c>
      <c r="I14" s="63">
        <f t="shared" si="4"/>
        <v>0</v>
      </c>
    </row>
    <row r="15" spans="1:9" ht="80.25" customHeight="1">
      <c r="A15" s="62" t="s">
        <v>191</v>
      </c>
      <c r="B15" s="63">
        <v>14248.2</v>
      </c>
      <c r="C15" s="63">
        <v>830.7</v>
      </c>
      <c r="D15" s="63">
        <v>144.68</v>
      </c>
      <c r="E15" s="63">
        <f t="shared" si="0"/>
        <v>14103.52</v>
      </c>
      <c r="F15" s="63">
        <f t="shared" si="1"/>
        <v>686.02</v>
      </c>
      <c r="G15" s="63">
        <f t="shared" si="2"/>
        <v>1.0154265100153002</v>
      </c>
      <c r="H15" s="63">
        <f t="shared" si="3"/>
        <v>17.416636571566148</v>
      </c>
      <c r="I15" s="63">
        <f t="shared" si="4"/>
        <v>0.08203953411887453</v>
      </c>
    </row>
    <row r="16" spans="1:9" ht="17.25" customHeight="1">
      <c r="A16" s="64" t="s">
        <v>192</v>
      </c>
      <c r="B16" s="65">
        <f>SUM(B8:B15)</f>
        <v>970290.6</v>
      </c>
      <c r="C16" s="65">
        <f>SUM(C8:C15)</f>
        <v>205739.41000000003</v>
      </c>
      <c r="D16" s="65">
        <f>SUM(D8:D15)</f>
        <v>176354</v>
      </c>
      <c r="E16" s="65">
        <f t="shared" si="0"/>
        <v>793936.6</v>
      </c>
      <c r="F16" s="65">
        <f t="shared" si="1"/>
        <v>29385.410000000033</v>
      </c>
      <c r="G16" s="65">
        <f t="shared" si="2"/>
        <v>18.175379623382934</v>
      </c>
      <c r="H16" s="65">
        <f t="shared" si="3"/>
        <v>85.71717008423421</v>
      </c>
      <c r="I16" s="65">
        <f t="shared" si="4"/>
        <v>100</v>
      </c>
    </row>
  </sheetData>
  <sheetProtection selectLockedCells="1" selectUnlockedCells="1"/>
  <mergeCells count="8">
    <mergeCell ref="A4:I4"/>
    <mergeCell ref="A6:A7"/>
    <mergeCell ref="B6:B7"/>
    <mergeCell ref="C6:C7"/>
    <mergeCell ref="D6:D7"/>
    <mergeCell ref="E6:F6"/>
    <mergeCell ref="G6:H6"/>
    <mergeCell ref="I6:I7"/>
  </mergeCells>
  <printOptions/>
  <pageMargins left="0.39375" right="0.11805555555555555" top="0.5513888888888889" bottom="0.19652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9">
      <selection activeCell="L13" sqref="L13"/>
    </sheetView>
  </sheetViews>
  <sheetFormatPr defaultColWidth="9.140625" defaultRowHeight="12.75"/>
  <cols>
    <col min="1" max="1" width="30.7109375" style="66" customWidth="1"/>
    <col min="2" max="2" width="10.00390625" style="67" customWidth="1"/>
    <col min="3" max="3" width="8.00390625" style="67" customWidth="1"/>
    <col min="4" max="4" width="10.00390625" style="67" customWidth="1"/>
    <col min="5" max="5" width="8.00390625" style="67" customWidth="1"/>
    <col min="6" max="6" width="9.8515625" style="67" customWidth="1"/>
    <col min="7" max="7" width="8.8515625" style="67" customWidth="1"/>
    <col min="8" max="8" width="11.28125" style="66" customWidth="1"/>
    <col min="9" max="16384" width="8.8515625" style="66" customWidth="1"/>
  </cols>
  <sheetData>
    <row r="1" spans="1:7" ht="13.5">
      <c r="A1" s="68"/>
      <c r="B1" s="69"/>
      <c r="C1" s="69"/>
      <c r="F1" s="69"/>
      <c r="G1" s="70" t="s">
        <v>193</v>
      </c>
    </row>
    <row r="2" spans="1:7" ht="26.25" customHeight="1">
      <c r="A2" s="68"/>
      <c r="B2" s="69"/>
      <c r="C2" s="69"/>
      <c r="F2" s="69"/>
      <c r="G2" s="69"/>
    </row>
    <row r="3" spans="1:7" ht="13.5">
      <c r="A3" s="68"/>
      <c r="B3" s="69"/>
      <c r="C3" s="69"/>
      <c r="F3" s="69"/>
      <c r="G3" s="69"/>
    </row>
    <row r="4" spans="1:7" s="72" customFormat="1" ht="18" customHeight="1">
      <c r="A4" s="71" t="s">
        <v>194</v>
      </c>
      <c r="B4" s="71"/>
      <c r="C4" s="71"/>
      <c r="D4" s="71"/>
      <c r="E4" s="71"/>
      <c r="F4" s="71"/>
      <c r="G4" s="71"/>
    </row>
    <row r="5" spans="1:7" ht="30" customHeight="1">
      <c r="A5" s="71" t="s">
        <v>195</v>
      </c>
      <c r="B5" s="71"/>
      <c r="C5" s="71"/>
      <c r="D5" s="71"/>
      <c r="E5" s="71"/>
      <c r="F5" s="71"/>
      <c r="G5" s="71"/>
    </row>
    <row r="6" spans="1:9" s="66" customFormat="1" ht="9.75" customHeight="1">
      <c r="A6" s="68"/>
      <c r="B6" s="68"/>
      <c r="C6" s="68"/>
      <c r="F6" s="68"/>
      <c r="G6" s="68"/>
      <c r="I6" s="73"/>
    </row>
    <row r="7" spans="1:7" ht="33" customHeight="1">
      <c r="A7" s="74" t="s">
        <v>196</v>
      </c>
      <c r="B7" s="75" t="s">
        <v>197</v>
      </c>
      <c r="C7" s="75"/>
      <c r="D7" s="75" t="s">
        <v>198</v>
      </c>
      <c r="E7" s="75"/>
      <c r="F7" s="76" t="s">
        <v>199</v>
      </c>
      <c r="G7" s="76"/>
    </row>
    <row r="8" spans="1:7" ht="42" customHeight="1">
      <c r="A8" s="74"/>
      <c r="B8" s="77" t="s">
        <v>200</v>
      </c>
      <c r="C8" s="77" t="s">
        <v>201</v>
      </c>
      <c r="D8" s="78" t="s">
        <v>200</v>
      </c>
      <c r="E8" s="78" t="s">
        <v>201</v>
      </c>
      <c r="F8" s="79" t="s">
        <v>202</v>
      </c>
      <c r="G8" s="79" t="s">
        <v>203</v>
      </c>
    </row>
    <row r="9" spans="1:7" s="82" customFormat="1" ht="9.75">
      <c r="A9" s="80">
        <v>1</v>
      </c>
      <c r="B9" s="80">
        <v>4</v>
      </c>
      <c r="C9" s="80">
        <v>5</v>
      </c>
      <c r="D9" s="81">
        <v>4</v>
      </c>
      <c r="E9" s="81">
        <v>5</v>
      </c>
      <c r="F9" s="81" t="s">
        <v>204</v>
      </c>
      <c r="G9" s="81">
        <v>7</v>
      </c>
    </row>
    <row r="10" spans="1:7" ht="12.75" customHeight="1">
      <c r="A10" s="83" t="s">
        <v>205</v>
      </c>
      <c r="B10" s="84">
        <v>56.7</v>
      </c>
      <c r="C10" s="84">
        <f>B10/$D$13*100</f>
        <v>2.10483332095924</v>
      </c>
      <c r="D10" s="84">
        <v>720.6</v>
      </c>
      <c r="E10" s="84">
        <f>D10/$D$13*100</f>
        <v>26.750315539386737</v>
      </c>
      <c r="F10" s="84">
        <f>D10-B10</f>
        <v>663.9</v>
      </c>
      <c r="G10" s="85">
        <f>F10/B10*100</f>
        <v>1170.899470899471</v>
      </c>
    </row>
    <row r="11" spans="1:7" ht="14.25">
      <c r="A11" s="83" t="s">
        <v>206</v>
      </c>
      <c r="B11" s="84">
        <v>410.1</v>
      </c>
      <c r="C11" s="84">
        <f>B11/$D$13*100</f>
        <v>15.22384735318138</v>
      </c>
      <c r="D11" s="84">
        <v>1210.5</v>
      </c>
      <c r="E11" s="84">
        <f>D11/$D$13*100</f>
        <v>44.93652089984408</v>
      </c>
      <c r="F11" s="84">
        <f>D11-B11</f>
        <v>800.4</v>
      </c>
      <c r="G11" s="85">
        <f>F11/B11*100</f>
        <v>195.17190929041695</v>
      </c>
    </row>
    <row r="12" spans="1:7" ht="14.25">
      <c r="A12" s="83" t="s">
        <v>207</v>
      </c>
      <c r="B12" s="84">
        <v>642.2</v>
      </c>
      <c r="C12" s="84">
        <f>B12/$D$13*100</f>
        <v>23.839928725220876</v>
      </c>
      <c r="D12" s="84">
        <v>762.7</v>
      </c>
      <c r="E12" s="84">
        <f>D12/$D$13*100</f>
        <v>28.313163560769173</v>
      </c>
      <c r="F12" s="84">
        <f>D12-B12</f>
        <v>120.5</v>
      </c>
      <c r="G12" s="85">
        <f>F12/B12*100</f>
        <v>18.76362503892868</v>
      </c>
    </row>
    <row r="13" spans="1:7" ht="15.75">
      <c r="A13" s="86" t="s">
        <v>192</v>
      </c>
      <c r="B13" s="87">
        <f>B10+B11+B12</f>
        <v>1109</v>
      </c>
      <c r="C13" s="88">
        <f>SUM(C10:C12)</f>
        <v>41.16860939936149</v>
      </c>
      <c r="D13" s="87">
        <f>D10+D11+D12</f>
        <v>2693.8</v>
      </c>
      <c r="E13" s="88">
        <f>SUM(E10:E12)</f>
        <v>99.99999999999999</v>
      </c>
      <c r="F13" s="87">
        <f>D13-B13</f>
        <v>1584.8000000000002</v>
      </c>
      <c r="G13" s="88">
        <f>F13/B13*100</f>
        <v>142.90351668169524</v>
      </c>
    </row>
    <row r="14" spans="1:6" ht="13.5" customHeight="1">
      <c r="A14" s="67"/>
      <c r="B14" s="89"/>
      <c r="C14" s="89"/>
      <c r="F14" s="90"/>
    </row>
    <row r="15" ht="27" customHeight="1"/>
    <row r="16" spans="1:7" ht="29.25" customHeight="1">
      <c r="A16" s="71" t="s">
        <v>194</v>
      </c>
      <c r="B16" s="71"/>
      <c r="C16" s="71"/>
      <c r="D16" s="71"/>
      <c r="E16" s="71"/>
      <c r="F16" s="71"/>
      <c r="G16" s="71"/>
    </row>
    <row r="17" spans="1:7" ht="33.75" customHeight="1">
      <c r="A17" s="71" t="s">
        <v>208</v>
      </c>
      <c r="B17" s="71"/>
      <c r="C17" s="71"/>
      <c r="D17" s="71"/>
      <c r="E17" s="71"/>
      <c r="F17" s="71"/>
      <c r="G17" s="71"/>
    </row>
    <row r="18" s="66" customFormat="1" ht="11.25" customHeight="1"/>
    <row r="19" spans="1:7" s="91" customFormat="1" ht="28.5" customHeight="1">
      <c r="A19" s="74" t="s">
        <v>209</v>
      </c>
      <c r="B19" s="75" t="s">
        <v>197</v>
      </c>
      <c r="C19" s="75"/>
      <c r="D19" s="75" t="s">
        <v>198</v>
      </c>
      <c r="E19" s="75"/>
      <c r="F19" s="75" t="s">
        <v>199</v>
      </c>
      <c r="G19" s="75"/>
    </row>
    <row r="20" spans="1:7" s="91" customFormat="1" ht="34.5" customHeight="1">
      <c r="A20" s="74"/>
      <c r="B20" s="77" t="s">
        <v>200</v>
      </c>
      <c r="C20" s="77" t="s">
        <v>201</v>
      </c>
      <c r="D20" s="77" t="s">
        <v>200</v>
      </c>
      <c r="E20" s="77" t="s">
        <v>201</v>
      </c>
      <c r="F20" s="77" t="s">
        <v>202</v>
      </c>
      <c r="G20" s="77" t="s">
        <v>203</v>
      </c>
    </row>
    <row r="21" spans="1:7" s="92" customFormat="1" ht="9.75">
      <c r="A21" s="80">
        <v>1</v>
      </c>
      <c r="B21" s="80">
        <v>4</v>
      </c>
      <c r="C21" s="80">
        <v>5</v>
      </c>
      <c r="D21" s="80">
        <v>4</v>
      </c>
      <c r="E21" s="80">
        <v>5</v>
      </c>
      <c r="F21" s="80" t="s">
        <v>204</v>
      </c>
      <c r="G21" s="80">
        <v>7</v>
      </c>
    </row>
    <row r="22" spans="1:7" s="91" customFormat="1" ht="18" customHeight="1">
      <c r="A22" s="93" t="s">
        <v>205</v>
      </c>
      <c r="B22" s="94">
        <f>SUM(B23:B25)</f>
        <v>56.7</v>
      </c>
      <c r="C22" s="94">
        <f aca="true" t="shared" si="0" ref="C22:C34">B22/$D$34*100</f>
        <v>2.10483332095924</v>
      </c>
      <c r="D22" s="94">
        <f>SUM(D23:D25)</f>
        <v>720.5999999999999</v>
      </c>
      <c r="E22" s="94">
        <f aca="true" t="shared" si="1" ref="E22:E34">D22/$D$34*100</f>
        <v>26.750315539386733</v>
      </c>
      <c r="F22" s="94">
        <f>D22-B22</f>
        <v>663.8999999999999</v>
      </c>
      <c r="G22" s="94">
        <f>F22/B22*100</f>
        <v>1170.8994708994705</v>
      </c>
    </row>
    <row r="23" spans="1:7" s="91" customFormat="1" ht="18" customHeight="1">
      <c r="A23" s="83" t="s">
        <v>210</v>
      </c>
      <c r="B23" s="95">
        <v>0</v>
      </c>
      <c r="C23" s="96">
        <f t="shared" si="0"/>
        <v>0</v>
      </c>
      <c r="D23" s="95">
        <v>54.3</v>
      </c>
      <c r="E23" s="96">
        <f t="shared" si="1"/>
        <v>2.015739847056203</v>
      </c>
      <c r="F23" s="96">
        <f aca="true" t="shared" si="2" ref="F23:F37">D23-B23</f>
        <v>54.3</v>
      </c>
      <c r="G23" s="96" t="e">
        <f aca="true" t="shared" si="3" ref="G23:G35">F23/B23*100</f>
        <v>#DIV/0!</v>
      </c>
    </row>
    <row r="24" spans="1:7" s="91" customFormat="1" ht="18" customHeight="1">
      <c r="A24" s="83" t="s">
        <v>211</v>
      </c>
      <c r="B24" s="95">
        <v>34.5</v>
      </c>
      <c r="C24" s="96">
        <f t="shared" si="0"/>
        <v>1.2807186873561511</v>
      </c>
      <c r="D24" s="95">
        <v>652.3</v>
      </c>
      <c r="E24" s="96">
        <f t="shared" si="1"/>
        <v>24.214863761229484</v>
      </c>
      <c r="F24" s="96">
        <f t="shared" si="2"/>
        <v>617.8</v>
      </c>
      <c r="G24" s="96">
        <f t="shared" si="3"/>
        <v>1790.7246376811593</v>
      </c>
    </row>
    <row r="25" spans="1:7" s="91" customFormat="1" ht="18" customHeight="1">
      <c r="A25" s="83" t="s">
        <v>212</v>
      </c>
      <c r="B25" s="95">
        <v>22.2</v>
      </c>
      <c r="C25" s="96">
        <f t="shared" si="0"/>
        <v>0.8241146336030885</v>
      </c>
      <c r="D25" s="95">
        <v>14</v>
      </c>
      <c r="E25" s="96">
        <f t="shared" si="1"/>
        <v>0.5197119311010469</v>
      </c>
      <c r="F25" s="96">
        <f t="shared" si="2"/>
        <v>-8.2</v>
      </c>
      <c r="G25" s="96">
        <f t="shared" si="3"/>
        <v>-36.93693693693694</v>
      </c>
    </row>
    <row r="26" spans="1:7" s="91" customFormat="1" ht="18" customHeight="1">
      <c r="A26" s="93" t="s">
        <v>206</v>
      </c>
      <c r="B26" s="94">
        <f>SUM(B27:B29)</f>
        <v>410.1</v>
      </c>
      <c r="C26" s="94">
        <f t="shared" si="0"/>
        <v>15.22384735318138</v>
      </c>
      <c r="D26" s="94">
        <f>SUM(D27:D29)</f>
        <v>1210.5</v>
      </c>
      <c r="E26" s="94">
        <f t="shared" si="1"/>
        <v>44.93652089984408</v>
      </c>
      <c r="F26" s="94">
        <f t="shared" si="2"/>
        <v>800.4</v>
      </c>
      <c r="G26" s="94">
        <f t="shared" si="3"/>
        <v>195.17190929041695</v>
      </c>
    </row>
    <row r="27" spans="1:7" s="91" customFormat="1" ht="18" customHeight="1">
      <c r="A27" s="83" t="s">
        <v>210</v>
      </c>
      <c r="B27" s="95">
        <v>2.8</v>
      </c>
      <c r="C27" s="96">
        <f t="shared" si="0"/>
        <v>0.10394238622020936</v>
      </c>
      <c r="D27" s="95">
        <v>124.8</v>
      </c>
      <c r="E27" s="96">
        <f t="shared" si="1"/>
        <v>4.632860642957903</v>
      </c>
      <c r="F27" s="96">
        <f t="shared" si="2"/>
        <v>122</v>
      </c>
      <c r="G27" s="96">
        <f t="shared" si="3"/>
        <v>4357.142857142858</v>
      </c>
    </row>
    <row r="28" spans="1:7" s="91" customFormat="1" ht="18" customHeight="1">
      <c r="A28" s="83" t="s">
        <v>211</v>
      </c>
      <c r="B28" s="95">
        <v>407.3</v>
      </c>
      <c r="C28" s="96">
        <f t="shared" si="0"/>
        <v>15.11990496696117</v>
      </c>
      <c r="D28" s="95">
        <v>1085.7</v>
      </c>
      <c r="E28" s="96">
        <f t="shared" si="1"/>
        <v>40.30366025688618</v>
      </c>
      <c r="F28" s="96">
        <f t="shared" si="2"/>
        <v>678.4000000000001</v>
      </c>
      <c r="G28" s="96">
        <f t="shared" si="3"/>
        <v>166.56027498158608</v>
      </c>
    </row>
    <row r="29" spans="1:7" s="91" customFormat="1" ht="18" customHeight="1">
      <c r="A29" s="83" t="s">
        <v>212</v>
      </c>
      <c r="B29" s="95">
        <v>0</v>
      </c>
      <c r="C29" s="96">
        <f t="shared" si="0"/>
        <v>0</v>
      </c>
      <c r="D29" s="95">
        <v>0</v>
      </c>
      <c r="E29" s="96">
        <f t="shared" si="1"/>
        <v>0</v>
      </c>
      <c r="F29" s="96">
        <f t="shared" si="2"/>
        <v>0</v>
      </c>
      <c r="G29" s="96" t="e">
        <f t="shared" si="3"/>
        <v>#DIV/0!</v>
      </c>
    </row>
    <row r="30" spans="1:7" s="91" customFormat="1" ht="18" customHeight="1">
      <c r="A30" s="93" t="s">
        <v>207</v>
      </c>
      <c r="B30" s="94">
        <f>SUM(B31:B33)</f>
        <v>642.2</v>
      </c>
      <c r="C30" s="94">
        <f t="shared" si="0"/>
        <v>23.839928725220876</v>
      </c>
      <c r="D30" s="94">
        <f>SUM(D31:D33)</f>
        <v>762.7</v>
      </c>
      <c r="E30" s="94">
        <f t="shared" si="1"/>
        <v>28.313163560769173</v>
      </c>
      <c r="F30" s="94">
        <f t="shared" si="2"/>
        <v>120.5</v>
      </c>
      <c r="G30" s="94">
        <f t="shared" si="3"/>
        <v>18.76362503892868</v>
      </c>
    </row>
    <row r="31" spans="1:7" s="91" customFormat="1" ht="18" customHeight="1">
      <c r="A31" s="83" t="s">
        <v>210</v>
      </c>
      <c r="B31" s="95">
        <v>9.7</v>
      </c>
      <c r="C31" s="96">
        <f t="shared" si="0"/>
        <v>0.36008612369143955</v>
      </c>
      <c r="D31" s="95">
        <v>211.6</v>
      </c>
      <c r="E31" s="96">
        <f t="shared" si="1"/>
        <v>7.855074615784393</v>
      </c>
      <c r="F31" s="96">
        <f t="shared" si="2"/>
        <v>201.9</v>
      </c>
      <c r="G31" s="96">
        <f t="shared" si="3"/>
        <v>2081.443298969072</v>
      </c>
    </row>
    <row r="32" spans="1:7" s="91" customFormat="1" ht="18" customHeight="1">
      <c r="A32" s="83" t="s">
        <v>211</v>
      </c>
      <c r="B32" s="95">
        <v>14.4</v>
      </c>
      <c r="C32" s="96">
        <f t="shared" si="0"/>
        <v>0.5345608434182196</v>
      </c>
      <c r="D32" s="95">
        <v>86.2</v>
      </c>
      <c r="E32" s="96">
        <f t="shared" si="1"/>
        <v>3.199940604350731</v>
      </c>
      <c r="F32" s="96">
        <f t="shared" si="2"/>
        <v>71.8</v>
      </c>
      <c r="G32" s="96">
        <f t="shared" si="3"/>
        <v>498.6111111111111</v>
      </c>
    </row>
    <row r="33" spans="1:7" s="91" customFormat="1" ht="18" customHeight="1">
      <c r="A33" s="83" t="s">
        <v>212</v>
      </c>
      <c r="B33" s="95">
        <v>618.1</v>
      </c>
      <c r="C33" s="96">
        <f t="shared" si="0"/>
        <v>22.945281758111218</v>
      </c>
      <c r="D33" s="95">
        <v>464.9</v>
      </c>
      <c r="E33" s="96">
        <f t="shared" si="1"/>
        <v>17.258148340634047</v>
      </c>
      <c r="F33" s="96">
        <f t="shared" si="2"/>
        <v>-153.20000000000005</v>
      </c>
      <c r="G33" s="96">
        <f t="shared" si="3"/>
        <v>-24.785633392654915</v>
      </c>
    </row>
    <row r="34" spans="1:7" s="91" customFormat="1" ht="18" customHeight="1">
      <c r="A34" s="93" t="s">
        <v>192</v>
      </c>
      <c r="B34" s="94">
        <f>SUM(B22,B26,B30)</f>
        <v>1109</v>
      </c>
      <c r="C34" s="94">
        <f t="shared" si="0"/>
        <v>41.16860939936149</v>
      </c>
      <c r="D34" s="94">
        <f>SUM(D22,D26,D30)</f>
        <v>2693.8</v>
      </c>
      <c r="E34" s="94">
        <f t="shared" si="1"/>
        <v>100</v>
      </c>
      <c r="F34" s="94">
        <f t="shared" si="2"/>
        <v>1584.8000000000002</v>
      </c>
      <c r="G34" s="94">
        <f t="shared" si="3"/>
        <v>142.90351668169524</v>
      </c>
    </row>
    <row r="35" spans="1:7" s="91" customFormat="1" ht="18" customHeight="1">
      <c r="A35" s="83" t="s">
        <v>210</v>
      </c>
      <c r="B35" s="95">
        <f>SUM(B23,B27,B31)</f>
        <v>12.5</v>
      </c>
      <c r="C35" s="96">
        <f>SUM(C23,C27,C31)</f>
        <v>0.4640285099116489</v>
      </c>
      <c r="D35" s="95">
        <f>SUM(D23,D27,D31)</f>
        <v>390.7</v>
      </c>
      <c r="E35" s="96">
        <f>SUM(E23,E27,E31)</f>
        <v>14.5036751057985</v>
      </c>
      <c r="F35" s="96">
        <f>D35-B35</f>
        <v>378.2</v>
      </c>
      <c r="G35" s="96">
        <f t="shared" si="3"/>
        <v>3025.6</v>
      </c>
    </row>
    <row r="36" spans="1:7" s="91" customFormat="1" ht="18" customHeight="1">
      <c r="A36" s="83" t="s">
        <v>211</v>
      </c>
      <c r="B36" s="95">
        <f>SUM(B24,B28,B32)</f>
        <v>456.2</v>
      </c>
      <c r="C36" s="96">
        <f>SUM(C24,C28,C32)</f>
        <v>16.93518449773554</v>
      </c>
      <c r="D36" s="95">
        <f>SUM(D24,D28,D32)</f>
        <v>1824.2</v>
      </c>
      <c r="E36" s="96">
        <f>SUM(E24,E28,E32)</f>
        <v>67.7184646224664</v>
      </c>
      <c r="F36" s="96">
        <f t="shared" si="2"/>
        <v>1368</v>
      </c>
      <c r="G36" s="96">
        <f>F36/B36*100</f>
        <v>299.8684787373959</v>
      </c>
    </row>
    <row r="37" spans="1:7" s="91" customFormat="1" ht="18" customHeight="1">
      <c r="A37" s="83" t="s">
        <v>212</v>
      </c>
      <c r="B37" s="95">
        <f>SUM(B25,B29,B33)</f>
        <v>640.3000000000001</v>
      </c>
      <c r="C37" s="96">
        <f>SUM(C25,C29,C33)</f>
        <v>23.769396391714306</v>
      </c>
      <c r="D37" s="95">
        <f>SUM(D25,D29,D33)</f>
        <v>478.9</v>
      </c>
      <c r="E37" s="96">
        <f>SUM(E25,E29,E33)</f>
        <v>17.777860271735094</v>
      </c>
      <c r="F37" s="96">
        <f t="shared" si="2"/>
        <v>-161.4000000000001</v>
      </c>
      <c r="G37" s="96">
        <f>F37/B37*100</f>
        <v>-25.206934249570523</v>
      </c>
    </row>
  </sheetData>
  <sheetProtection selectLockedCells="1" selectUnlockedCells="1"/>
  <mergeCells count="13">
    <mergeCell ref="A4:G4"/>
    <mergeCell ref="A5:G5"/>
    <mergeCell ref="A7:A8"/>
    <mergeCell ref="B7:C7"/>
    <mergeCell ref="D7:E7"/>
    <mergeCell ref="F7:G7"/>
    <mergeCell ref="B14:C14"/>
    <mergeCell ref="A16:G16"/>
    <mergeCell ref="A17:G17"/>
    <mergeCell ref="A19:A20"/>
    <mergeCell ref="B19:C19"/>
    <mergeCell ref="D19:E19"/>
    <mergeCell ref="F19:G1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/>
  <cp:lastPrinted>2016-04-22T09:10:32Z</cp:lastPrinted>
  <dcterms:created xsi:type="dcterms:W3CDTF">2002-03-11T10:22:12Z</dcterms:created>
  <dcterms:modified xsi:type="dcterms:W3CDTF">2016-05-26T09:05:30Z</dcterms:modified>
  <cp:category/>
  <cp:version/>
  <cp:contentType/>
  <cp:contentStatus/>
  <cp:revision>1</cp:revision>
</cp:coreProperties>
</file>