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80" windowWidth="15435" windowHeight="11745" tabRatio="611" activeTab="0"/>
  </bookViews>
  <sheets>
    <sheet name="прил. 2.1 на 2020-2021" sheetId="1" r:id="rId1"/>
    <sheet name="Доп.норматив 2020-2021" sheetId="2" r:id="rId2"/>
  </sheets>
  <definedNames>
    <definedName name="_xlnm.Print_Titles" localSheetId="0">'прил. 2.1 на 2020-2021'!$14:$15</definedName>
  </definedNames>
  <calcPr fullCalcOnLoad="1"/>
</workbook>
</file>

<file path=xl/sharedStrings.xml><?xml version="1.0" encoding="utf-8"?>
<sst xmlns="http://schemas.openxmlformats.org/spreadsheetml/2006/main" count="108" uniqueCount="98">
  <si>
    <t>Доходы от оказания платных услуг (работ) и компенсации затрат государства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</si>
  <si>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</si>
  <si>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</si>
  <si>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</si>
  <si>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</si>
  <si>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</si>
  <si>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</si>
  <si>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</si>
  <si>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</si>
  <si>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</si>
  <si>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</si>
  <si>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</si>
  <si>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</si>
  <si>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</si>
  <si>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</si>
  <si>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</si>
  <si>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</si>
  <si>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</si>
  <si>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</si>
  <si>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</si>
  <si>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</si>
  <si>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</si>
  <si>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</si>
  <si>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</si>
  <si>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</si>
  <si>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</si>
  <si>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</si>
  <si>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</si>
  <si>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</si>
  <si>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</si>
  <si>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</si>
  <si>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</si>
  <si>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</si>
  <si>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 xml:space="preserve">       Всего доходов</t>
  </si>
  <si>
    <t>Сумма (тыс.руб.)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</si>
  <si>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</si>
  <si>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</si>
  <si>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</si>
  <si>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</si>
  <si>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</si>
  <si>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</si>
  <si>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</si>
  <si>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</si>
  <si>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</si>
  <si>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</si>
  <si>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Это -   доп. Сведения</t>
  </si>
  <si>
    <t>Потенциал НДФЛ</t>
  </si>
  <si>
    <t>тыс.руб.</t>
  </si>
  <si>
    <t>Итого  в район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</si>
  <si>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</si>
  <si>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</si>
  <si>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</si>
  <si>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</si>
  <si>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</si>
  <si>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</si>
  <si>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</si>
  <si>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</si>
  <si>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</si>
  <si>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</si>
  <si>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</si>
  <si>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</si>
  <si>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</si>
  <si>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</si>
  <si>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</si>
  <si>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</si>
  <si>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</si>
  <si>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</si>
  <si>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</si>
  <si>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</si>
  <si>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</si>
  <si>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</si>
  <si>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осн норматив  15 %</t>
  </si>
  <si>
    <t xml:space="preserve">                                                                          Приложение  2.1</t>
  </si>
  <si>
    <t xml:space="preserve">1 11 09000 00 0000 120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</si>
  <si>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</si>
  <si>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</si>
  <si>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</si>
  <si>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</si>
  <si>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</si>
  <si>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бюджетной системы Российской Федерации
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</si>
  <si>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</si>
  <si>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</si>
  <si>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</si>
  <si>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</si>
  <si>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</si>
  <si>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</si>
  <si>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2020 год</t>
  </si>
  <si>
    <t xml:space="preserve">              Ленинградской области на 2020-2021 годы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</si>
  <si>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</si>
  <si>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</si>
  <si>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</si>
  <si>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</si>
  <si>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>2021 год</t>
  </si>
  <si>
    <t>доп норматив отчислений 40,81 %</t>
  </si>
  <si>
    <t>доп норматив отчислений 41,39 %</t>
  </si>
  <si>
    <t xml:space="preserve">от 21.12.2018 № 530-рсд   </t>
  </si>
  <si>
    <t>(в редакции решения совета депутатов от  19.02.2019 г. № 555-рсд)</t>
  </si>
  <si>
    <t>к решению совета депутатов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</si>
</sst>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52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179" fontId="1" fillId="0" borderId="0" xfId="0" applyNumberFormat="1" applyFont="1" applyAlignment="1">
      <alignment/>
    </xf>
    <xf numFmtId="179" fontId="4" fillId="0" borderId="0" xfId="0" applyNumberFormat="1" applyFont="1" applyAlignment="1">
      <alignment horizontal="center"/>
    </xf>
    <xf numFmtId="179" fontId="1" fillId="0" borderId="0" xfId="0" applyNumberFormat="1" applyFont="1" applyBorder="1" applyAlignment="1">
      <alignment/>
    </xf>
    <xf numFmtId="17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9" fontId="7" fillId="34" borderId="10" xfId="0" applyNumberFormat="1" applyFont="1" applyFill="1" applyBorder="1" applyAlignment="1">
      <alignment/>
    </xf>
    <xf numFmtId="179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73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79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justify" wrapText="1"/>
    </xf>
    <xf numFmtId="0" fontId="13" fillId="0" borderId="12" xfId="0" applyFont="1" applyBorder="1" applyAlignment="1">
      <alignment wrapText="1"/>
    </xf>
    <xf numFmtId="0" fontId="15" fillId="0" borderId="0" xfId="0" applyFon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4" fillId="0" borderId="12" xfId="0" applyFont="1" applyBorder="1" applyAlignment="1">
      <alignment vertical="justify" wrapText="1"/>
    </xf>
    <xf numFmtId="0" fontId="8" fillId="0" borderId="12" xfId="0" applyFont="1" applyBorder="1" applyAlignment="1">
      <alignment vertical="justify" wrapText="1"/>
    </xf>
    <xf numFmtId="0" fontId="8" fillId="0" borderId="0" xfId="0" applyFont="1" applyBorder="1" applyAlignment="1">
      <alignment vertical="justify" wrapText="1"/>
    </xf>
    <xf numFmtId="183" fontId="8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 vertical="justify" wrapText="1"/>
    </xf>
    <xf numFmtId="0" fontId="10" fillId="0" borderId="15" xfId="0" applyFont="1" applyBorder="1" applyAlignment="1">
      <alignment horizontal="left"/>
    </xf>
    <xf numFmtId="0" fontId="10" fillId="35" borderId="13" xfId="0" applyFont="1" applyFill="1" applyBorder="1" applyAlignment="1">
      <alignment/>
    </xf>
    <xf numFmtId="0" fontId="10" fillId="0" borderId="0" xfId="0" applyFont="1" applyAlignment="1">
      <alignment horizontal="right"/>
    </xf>
    <xf numFmtId="179" fontId="10" fillId="0" borderId="0" xfId="60" applyNumberFormat="1" applyFont="1" applyFill="1" applyBorder="1" applyAlignment="1">
      <alignment horizontal="right"/>
    </xf>
    <xf numFmtId="0" fontId="8" fillId="35" borderId="12" xfId="0" applyNumberFormat="1" applyFont="1" applyFill="1" applyBorder="1" applyAlignment="1">
      <alignment vertical="justify" wrapText="1"/>
    </xf>
    <xf numFmtId="0" fontId="10" fillId="0" borderId="15" xfId="0" applyFont="1" applyBorder="1" applyAlignment="1">
      <alignment horizontal="left" wrapText="1"/>
    </xf>
    <xf numFmtId="0" fontId="8" fillId="0" borderId="16" xfId="0" applyFont="1" applyBorder="1" applyAlignment="1">
      <alignment vertical="justify" wrapText="1"/>
    </xf>
    <xf numFmtId="0" fontId="8" fillId="0" borderId="17" xfId="0" applyFont="1" applyBorder="1" applyAlignment="1">
      <alignment vertical="justify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vertical="justify" wrapText="1"/>
    </xf>
    <xf numFmtId="0" fontId="17" fillId="0" borderId="13" xfId="0" applyFont="1" applyBorder="1" applyAlignment="1">
      <alignment horizontal="left"/>
    </xf>
    <xf numFmtId="0" fontId="17" fillId="0" borderId="2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79" fontId="12" fillId="0" borderId="21" xfId="0" applyNumberFormat="1" applyFont="1" applyBorder="1" applyAlignment="1">
      <alignment/>
    </xf>
    <xf numFmtId="179" fontId="12" fillId="0" borderId="22" xfId="0" applyNumberFormat="1" applyFont="1" applyBorder="1" applyAlignment="1">
      <alignment/>
    </xf>
    <xf numFmtId="179" fontId="8" fillId="0" borderId="21" xfId="0" applyNumberFormat="1" applyFont="1" applyBorder="1" applyAlignment="1">
      <alignment/>
    </xf>
    <xf numFmtId="179" fontId="8" fillId="0" borderId="22" xfId="0" applyNumberFormat="1" applyFont="1" applyBorder="1" applyAlignment="1">
      <alignment/>
    </xf>
    <xf numFmtId="179" fontId="8" fillId="35" borderId="21" xfId="0" applyNumberFormat="1" applyFont="1" applyFill="1" applyBorder="1" applyAlignment="1">
      <alignment/>
    </xf>
    <xf numFmtId="179" fontId="8" fillId="35" borderId="22" xfId="0" applyNumberFormat="1" applyFont="1" applyFill="1" applyBorder="1" applyAlignment="1">
      <alignment/>
    </xf>
    <xf numFmtId="179" fontId="13" fillId="0" borderId="23" xfId="0" applyNumberFormat="1" applyFont="1" applyBorder="1" applyAlignment="1">
      <alignment horizontal="right" wrapText="1"/>
    </xf>
    <xf numFmtId="179" fontId="13" fillId="0" borderId="24" xfId="0" applyNumberFormat="1" applyFont="1" applyBorder="1" applyAlignment="1">
      <alignment horizontal="right" wrapText="1"/>
    </xf>
    <xf numFmtId="179" fontId="13" fillId="0" borderId="21" xfId="0" applyNumberFormat="1" applyFont="1" applyBorder="1" applyAlignment="1">
      <alignment/>
    </xf>
    <xf numFmtId="179" fontId="13" fillId="0" borderId="22" xfId="0" applyNumberFormat="1" applyFont="1" applyBorder="1" applyAlignment="1">
      <alignment/>
    </xf>
    <xf numFmtId="179" fontId="8" fillId="0" borderId="21" xfId="0" applyNumberFormat="1" applyFont="1" applyFill="1" applyBorder="1" applyAlignment="1">
      <alignment/>
    </xf>
    <xf numFmtId="179" fontId="8" fillId="0" borderId="22" xfId="0" applyNumberFormat="1" applyFont="1" applyFill="1" applyBorder="1" applyAlignment="1">
      <alignment/>
    </xf>
    <xf numFmtId="179" fontId="8" fillId="0" borderId="25" xfId="0" applyNumberFormat="1" applyFont="1" applyFill="1" applyBorder="1" applyAlignment="1">
      <alignment/>
    </xf>
    <xf numFmtId="179" fontId="8" fillId="0" borderId="26" xfId="0" applyNumberFormat="1" applyFont="1" applyFill="1" applyBorder="1" applyAlignment="1">
      <alignment/>
    </xf>
    <xf numFmtId="179" fontId="9" fillId="0" borderId="27" xfId="0" applyNumberFormat="1" applyFont="1" applyFill="1" applyBorder="1" applyAlignment="1">
      <alignment/>
    </xf>
    <xf numFmtId="179" fontId="9" fillId="0" borderId="28" xfId="0" applyNumberFormat="1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9" fillId="0" borderId="29" xfId="0" applyFont="1" applyBorder="1" applyAlignment="1">
      <alignment horizontal="left" vertical="justify"/>
    </xf>
    <xf numFmtId="0" fontId="15" fillId="0" borderId="30" xfId="0" applyFont="1" applyBorder="1" applyAlignment="1">
      <alignment horizontal="left" vertical="justify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173" fontId="11" fillId="0" borderId="34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1"/>
  <sheetViews>
    <sheetView tabSelected="1" zoomScalePageLayoutView="0" workbookViewId="0" topLeftCell="A2">
      <selection activeCell="D9" sqref="D9"/>
    </sheetView>
  </sheetViews>
  <sheetFormatPr defaultColWidth="8.875" defaultRowHeight="12.75"/>
  <cols>
    <col min="1" max="1" width="21.625" style="12" customWidth="1"/>
    <col min="2" max="2" width="69.75390625" style="12" customWidth="1"/>
    <col min="3" max="4" width="12.875" style="14" customWidth="1"/>
    <col min="5" max="16384" width="8.875" style="12" customWidth="1"/>
  </cols>
  <sheetData>
    <row r="2" spans="3:4" ht="15">
      <c r="C2" s="38"/>
      <c r="D2" s="38" t="s">
        <v>72</v>
      </c>
    </row>
    <row r="3" spans="3:4" ht="15">
      <c r="C3" s="38"/>
      <c r="D3" s="38" t="s">
        <v>97</v>
      </c>
    </row>
    <row r="4" spans="3:4" ht="15">
      <c r="C4" s="38"/>
      <c r="D4" s="38" t="s">
        <v>20</v>
      </c>
    </row>
    <row r="5" spans="3:4" ht="15">
      <c r="C5" s="38"/>
      <c r="D5" s="38" t="s">
        <v>21</v>
      </c>
    </row>
    <row r="6" spans="3:4" ht="15.75" customHeight="1">
      <c r="C6" s="38"/>
      <c r="D6" s="38" t="s">
        <v>22</v>
      </c>
    </row>
    <row r="7" spans="2:4" ht="16.5" customHeight="1">
      <c r="B7" s="13"/>
      <c r="C7" s="39"/>
      <c r="D7" s="39" t="s">
        <v>95</v>
      </c>
    </row>
    <row r="8" spans="2:4" ht="18" customHeight="1">
      <c r="B8" s="72" t="s">
        <v>96</v>
      </c>
      <c r="C8" s="72"/>
      <c r="D8" s="72"/>
    </row>
    <row r="9" spans="2:4" ht="18" customHeight="1">
      <c r="B9" s="71"/>
      <c r="C9" s="71"/>
      <c r="D9" s="71"/>
    </row>
    <row r="11" spans="1:4" ht="18.75">
      <c r="A11" s="75" t="s">
        <v>31</v>
      </c>
      <c r="B11" s="75"/>
      <c r="C11" s="75"/>
      <c r="D11" s="76"/>
    </row>
    <row r="12" spans="1:4" ht="18.75">
      <c r="A12" s="75" t="s">
        <v>87</v>
      </c>
      <c r="B12" s="75"/>
      <c r="C12" s="75"/>
      <c r="D12" s="75"/>
    </row>
    <row r="13" ht="15.75" thickBot="1">
      <c r="B13" s="15"/>
    </row>
    <row r="14" spans="1:4" ht="12.75" customHeight="1">
      <c r="A14" s="77" t="s">
        <v>32</v>
      </c>
      <c r="B14" s="79" t="s">
        <v>4</v>
      </c>
      <c r="C14" s="81" t="s">
        <v>34</v>
      </c>
      <c r="D14" s="82"/>
    </row>
    <row r="15" spans="1:4" ht="21" customHeight="1" thickBot="1">
      <c r="A15" s="78"/>
      <c r="B15" s="80"/>
      <c r="C15" s="45">
        <v>2020</v>
      </c>
      <c r="D15" s="44">
        <v>2021</v>
      </c>
    </row>
    <row r="16" spans="1:4" ht="27">
      <c r="A16" s="46" t="s">
        <v>5</v>
      </c>
      <c r="B16" s="16" t="s">
        <v>2</v>
      </c>
      <c r="C16" s="61">
        <v>466347.6000000001</v>
      </c>
      <c r="D16" s="62">
        <v>487528.19999999995</v>
      </c>
    </row>
    <row r="17" spans="1:4" ht="13.5">
      <c r="A17" s="47" t="s">
        <v>6</v>
      </c>
      <c r="B17" s="17" t="s">
        <v>35</v>
      </c>
      <c r="C17" s="55">
        <v>274165.9</v>
      </c>
      <c r="D17" s="56">
        <v>287541.8</v>
      </c>
    </row>
    <row r="18" spans="1:4" ht="15">
      <c r="A18" s="34" t="s">
        <v>7</v>
      </c>
      <c r="B18" s="18" t="s">
        <v>36</v>
      </c>
      <c r="C18" s="57">
        <v>274165.9</v>
      </c>
      <c r="D18" s="58">
        <v>287541.8</v>
      </c>
    </row>
    <row r="19" spans="1:4" ht="25.5">
      <c r="A19" s="51" t="s">
        <v>80</v>
      </c>
      <c r="B19" s="17" t="s">
        <v>81</v>
      </c>
      <c r="C19" s="55">
        <v>487.4</v>
      </c>
      <c r="D19" s="56">
        <v>515.7</v>
      </c>
    </row>
    <row r="20" spans="1:4" ht="26.25">
      <c r="A20" s="52" t="s">
        <v>82</v>
      </c>
      <c r="B20" s="18" t="s">
        <v>83</v>
      </c>
      <c r="C20" s="57">
        <v>487.4</v>
      </c>
      <c r="D20" s="58">
        <v>515.7</v>
      </c>
    </row>
    <row r="21" spans="1:4" ht="13.5">
      <c r="A21" s="47" t="s">
        <v>8</v>
      </c>
      <c r="B21" s="17" t="s">
        <v>37</v>
      </c>
      <c r="C21" s="55">
        <v>90307.2</v>
      </c>
      <c r="D21" s="56">
        <v>93829.3</v>
      </c>
    </row>
    <row r="22" spans="1:4" ht="15">
      <c r="A22" s="34" t="s">
        <v>66</v>
      </c>
      <c r="B22" s="18" t="s">
        <v>67</v>
      </c>
      <c r="C22" s="57">
        <v>71479.7</v>
      </c>
      <c r="D22" s="58">
        <v>74624.8</v>
      </c>
    </row>
    <row r="23" spans="1:4" ht="15">
      <c r="A23" s="34" t="s">
        <v>28</v>
      </c>
      <c r="B23" s="18" t="s">
        <v>38</v>
      </c>
      <c r="C23" s="57">
        <v>17008</v>
      </c>
      <c r="D23" s="58">
        <v>17348</v>
      </c>
    </row>
    <row r="24" spans="1:4" ht="15">
      <c r="A24" s="34" t="s">
        <v>27</v>
      </c>
      <c r="B24" s="18" t="s">
        <v>39</v>
      </c>
      <c r="C24" s="57">
        <v>132.5</v>
      </c>
      <c r="D24" s="58">
        <v>135.5</v>
      </c>
    </row>
    <row r="25" spans="1:4" ht="15">
      <c r="A25" s="34" t="s">
        <v>52</v>
      </c>
      <c r="B25" s="18" t="s">
        <v>53</v>
      </c>
      <c r="C25" s="57">
        <v>1687</v>
      </c>
      <c r="D25" s="58">
        <v>1721</v>
      </c>
    </row>
    <row r="26" spans="1:4" ht="13.5">
      <c r="A26" s="47" t="s">
        <v>9</v>
      </c>
      <c r="B26" s="17" t="s">
        <v>44</v>
      </c>
      <c r="C26" s="55">
        <v>5466.5</v>
      </c>
      <c r="D26" s="56">
        <v>5654.5</v>
      </c>
    </row>
    <row r="27" spans="1:4" ht="25.5">
      <c r="A27" s="47" t="s">
        <v>23</v>
      </c>
      <c r="B27" s="17" t="s">
        <v>40</v>
      </c>
      <c r="C27" s="55">
        <v>46374.899999999994</v>
      </c>
      <c r="D27" s="56">
        <v>48683</v>
      </c>
    </row>
    <row r="28" spans="1:4" ht="48">
      <c r="A28" s="48" t="s">
        <v>24</v>
      </c>
      <c r="B28" s="21" t="s">
        <v>25</v>
      </c>
      <c r="C28" s="55">
        <v>46159.899999999994</v>
      </c>
      <c r="D28" s="56">
        <v>48468</v>
      </c>
    </row>
    <row r="29" spans="1:4" ht="39">
      <c r="A29" s="36" t="s">
        <v>50</v>
      </c>
      <c r="B29" s="18" t="s">
        <v>49</v>
      </c>
      <c r="C29" s="57">
        <v>35082.2</v>
      </c>
      <c r="D29" s="58">
        <v>36836.4</v>
      </c>
    </row>
    <row r="30" spans="1:4" ht="51.75">
      <c r="A30" s="53" t="s">
        <v>84</v>
      </c>
      <c r="B30" s="54" t="s">
        <v>85</v>
      </c>
      <c r="C30" s="57">
        <v>179.6</v>
      </c>
      <c r="D30" s="58">
        <v>188.5</v>
      </c>
    </row>
    <row r="31" spans="1:4" ht="31.5" customHeight="1">
      <c r="A31" s="37" t="s">
        <v>69</v>
      </c>
      <c r="B31" s="40" t="s">
        <v>70</v>
      </c>
      <c r="C31" s="59">
        <v>10898.1</v>
      </c>
      <c r="D31" s="60">
        <v>11443.1</v>
      </c>
    </row>
    <row r="32" spans="1:4" s="20" customFormat="1" ht="20.25" customHeight="1">
      <c r="A32" s="49" t="s">
        <v>55</v>
      </c>
      <c r="B32" s="27" t="s">
        <v>56</v>
      </c>
      <c r="C32" s="55">
        <v>65</v>
      </c>
      <c r="D32" s="56">
        <v>65</v>
      </c>
    </row>
    <row r="33" spans="1:4" ht="30.75" customHeight="1">
      <c r="A33" s="35" t="s">
        <v>57</v>
      </c>
      <c r="B33" s="28" t="s">
        <v>58</v>
      </c>
      <c r="C33" s="57">
        <v>65</v>
      </c>
      <c r="D33" s="58">
        <v>65</v>
      </c>
    </row>
    <row r="34" spans="1:4" ht="48.75" customHeight="1">
      <c r="A34" s="46" t="s">
        <v>73</v>
      </c>
      <c r="B34" s="27" t="s">
        <v>74</v>
      </c>
      <c r="C34" s="55">
        <v>150</v>
      </c>
      <c r="D34" s="56">
        <v>150</v>
      </c>
    </row>
    <row r="35" spans="1:4" ht="50.25" customHeight="1">
      <c r="A35" s="41" t="s">
        <v>75</v>
      </c>
      <c r="B35" s="28" t="s">
        <v>76</v>
      </c>
      <c r="C35" s="57">
        <v>150</v>
      </c>
      <c r="D35" s="58">
        <v>150</v>
      </c>
    </row>
    <row r="36" spans="1:4" s="20" customFormat="1" ht="13.5">
      <c r="A36" s="47" t="s">
        <v>10</v>
      </c>
      <c r="B36" s="17" t="s">
        <v>30</v>
      </c>
      <c r="C36" s="55">
        <v>4627.9</v>
      </c>
      <c r="D36" s="56">
        <v>4813</v>
      </c>
    </row>
    <row r="37" spans="1:4" s="20" customFormat="1" ht="15">
      <c r="A37" s="32" t="s">
        <v>64</v>
      </c>
      <c r="B37" s="18" t="s">
        <v>65</v>
      </c>
      <c r="C37" s="57">
        <v>4627.9</v>
      </c>
      <c r="D37" s="58">
        <v>4813</v>
      </c>
    </row>
    <row r="38" spans="1:4" s="20" customFormat="1" ht="13.5">
      <c r="A38" s="50" t="s">
        <v>26</v>
      </c>
      <c r="B38" s="17" t="s">
        <v>0</v>
      </c>
      <c r="C38" s="55">
        <v>35421.4</v>
      </c>
      <c r="D38" s="56">
        <v>36980</v>
      </c>
    </row>
    <row r="39" spans="1:4" ht="18" customHeight="1">
      <c r="A39" s="34" t="s">
        <v>54</v>
      </c>
      <c r="B39" s="28" t="s">
        <v>59</v>
      </c>
      <c r="C39" s="57">
        <v>7541.1</v>
      </c>
      <c r="D39" s="58">
        <v>7873</v>
      </c>
    </row>
    <row r="40" spans="1:4" ht="15.75" customHeight="1">
      <c r="A40" s="34" t="s">
        <v>62</v>
      </c>
      <c r="B40" s="22" t="s">
        <v>63</v>
      </c>
      <c r="C40" s="57">
        <v>27880.3</v>
      </c>
      <c r="D40" s="58">
        <v>29107</v>
      </c>
    </row>
    <row r="41" spans="1:4" ht="13.5">
      <c r="A41" s="47" t="s">
        <v>11</v>
      </c>
      <c r="B41" s="17" t="s">
        <v>41</v>
      </c>
      <c r="C41" s="55">
        <v>2626.9</v>
      </c>
      <c r="D41" s="56">
        <v>2576.3</v>
      </c>
    </row>
    <row r="42" spans="1:4" ht="51.75" customHeight="1">
      <c r="A42" s="32" t="s">
        <v>12</v>
      </c>
      <c r="B42" s="29" t="s">
        <v>60</v>
      </c>
      <c r="C42" s="57">
        <v>607.4</v>
      </c>
      <c r="D42" s="58">
        <v>556.8</v>
      </c>
    </row>
    <row r="43" spans="1:4" ht="26.25">
      <c r="A43" s="32" t="s">
        <v>68</v>
      </c>
      <c r="B43" s="18" t="s">
        <v>61</v>
      </c>
      <c r="C43" s="57">
        <v>2019.5</v>
      </c>
      <c r="D43" s="58">
        <v>2019.5</v>
      </c>
    </row>
    <row r="44" spans="1:4" ht="13.5" hidden="1">
      <c r="A44" s="47" t="s">
        <v>13</v>
      </c>
      <c r="B44" s="17" t="s">
        <v>3</v>
      </c>
      <c r="C44" s="55">
        <v>0</v>
      </c>
      <c r="D44" s="56">
        <v>0</v>
      </c>
    </row>
    <row r="45" spans="1:4" ht="25.5" hidden="1">
      <c r="A45" s="31" t="s">
        <v>14</v>
      </c>
      <c r="B45" s="18" t="s">
        <v>1</v>
      </c>
      <c r="C45" s="57">
        <v>0</v>
      </c>
      <c r="D45" s="58">
        <v>0</v>
      </c>
    </row>
    <row r="46" spans="1:4" ht="13.5">
      <c r="A46" s="47" t="s">
        <v>15</v>
      </c>
      <c r="B46" s="17" t="s">
        <v>42</v>
      </c>
      <c r="C46" s="55">
        <v>6078.8</v>
      </c>
      <c r="D46" s="56">
        <v>6139.6</v>
      </c>
    </row>
    <row r="47" spans="1:4" ht="13.5">
      <c r="A47" s="47" t="s">
        <v>19</v>
      </c>
      <c r="B47" s="17" t="s">
        <v>18</v>
      </c>
      <c r="C47" s="55">
        <v>790.7</v>
      </c>
      <c r="D47" s="56">
        <v>795</v>
      </c>
    </row>
    <row r="48" spans="1:4" ht="14.25">
      <c r="A48" s="47" t="s">
        <v>16</v>
      </c>
      <c r="B48" s="23" t="s">
        <v>43</v>
      </c>
      <c r="C48" s="63">
        <v>702403.7</v>
      </c>
      <c r="D48" s="64">
        <v>713003</v>
      </c>
    </row>
    <row r="49" spans="1:4" ht="25.5">
      <c r="A49" s="47" t="s">
        <v>17</v>
      </c>
      <c r="B49" s="17" t="s">
        <v>51</v>
      </c>
      <c r="C49" s="55">
        <v>702403.7</v>
      </c>
      <c r="D49" s="56">
        <v>713003</v>
      </c>
    </row>
    <row r="50" spans="1:4" ht="17.25" customHeight="1">
      <c r="A50" s="32" t="s">
        <v>88</v>
      </c>
      <c r="B50" s="42" t="s">
        <v>77</v>
      </c>
      <c r="C50" s="57">
        <v>50690.2</v>
      </c>
      <c r="D50" s="58">
        <v>58081.5</v>
      </c>
    </row>
    <row r="51" spans="1:4" ht="25.5" customHeight="1">
      <c r="A51" s="32" t="s">
        <v>89</v>
      </c>
      <c r="B51" s="42" t="s">
        <v>78</v>
      </c>
      <c r="C51" s="57">
        <v>15380.4</v>
      </c>
      <c r="D51" s="58">
        <v>17119.6</v>
      </c>
    </row>
    <row r="52" spans="1:4" s="24" customFormat="1" ht="17.25" customHeight="1">
      <c r="A52" s="32" t="s">
        <v>90</v>
      </c>
      <c r="B52" s="42" t="s">
        <v>79</v>
      </c>
      <c r="C52" s="65">
        <v>585855.4</v>
      </c>
      <c r="D52" s="66">
        <v>586434.1</v>
      </c>
    </row>
    <row r="53" spans="1:4" ht="16.5" customHeight="1" thickBot="1">
      <c r="A53" s="33" t="s">
        <v>91</v>
      </c>
      <c r="B53" s="43" t="s">
        <v>29</v>
      </c>
      <c r="C53" s="67">
        <v>50477.7</v>
      </c>
      <c r="D53" s="68">
        <v>51367.8</v>
      </c>
    </row>
    <row r="54" spans="1:4" ht="16.5" thickBot="1">
      <c r="A54" s="73" t="s">
        <v>33</v>
      </c>
      <c r="B54" s="74"/>
      <c r="C54" s="69">
        <v>1168751.3</v>
      </c>
      <c r="D54" s="70">
        <v>1200531.2</v>
      </c>
    </row>
    <row r="55" spans="3:4" ht="12.75">
      <c r="C55" s="25"/>
      <c r="D55" s="25"/>
    </row>
    <row r="56" spans="3:4" ht="12.75">
      <c r="C56" s="30"/>
      <c r="D56" s="30"/>
    </row>
    <row r="57" spans="3:4" ht="12.75">
      <c r="C57" s="19"/>
      <c r="D57" s="19"/>
    </row>
    <row r="61" spans="3:4" ht="12.75">
      <c r="C61" s="26"/>
      <c r="D61" s="26"/>
    </row>
  </sheetData>
  <sheetProtection/>
  <mergeCells count="7">
    <mergeCell ref="B8:D8"/>
    <mergeCell ref="A54:B54"/>
    <mergeCell ref="A11:D11"/>
    <mergeCell ref="A12:D12"/>
    <mergeCell ref="A14:A15"/>
    <mergeCell ref="B14:B15"/>
    <mergeCell ref="C14:D14"/>
  </mergeCells>
  <printOptions/>
  <pageMargins left="0.9055118110236221" right="0.11811023622047245" top="0.5511811023622047" bottom="0.5905511811023623" header="0.31496062992125984" footer="0.31496062992125984"/>
  <pageSetup fitToHeight="2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37.00390625" style="0" customWidth="1"/>
    <col min="2" max="2" width="8.625" style="0" customWidth="1"/>
    <col min="3" max="3" width="14.75390625" style="0" customWidth="1"/>
    <col min="4" max="4" width="13.625" style="0" customWidth="1"/>
    <col min="5" max="5" width="13.25390625" style="4" customWidth="1"/>
  </cols>
  <sheetData>
    <row r="1" ht="12.75">
      <c r="A1" s="3" t="s">
        <v>45</v>
      </c>
    </row>
    <row r="2" ht="12.75">
      <c r="C2" s="1"/>
    </row>
    <row r="3" ht="12.75">
      <c r="C3" s="1"/>
    </row>
    <row r="4" spans="1:3" ht="12.75">
      <c r="A4" t="s">
        <v>86</v>
      </c>
      <c r="C4" s="1"/>
    </row>
    <row r="5" spans="1:4" ht="14.25">
      <c r="A5" t="s">
        <v>46</v>
      </c>
      <c r="C5" s="5">
        <f>'прил. 2.1 на 2020-2021'!C18*100/55.81</f>
        <v>491248.70094965067</v>
      </c>
      <c r="D5" s="6" t="s">
        <v>47</v>
      </c>
    </row>
    <row r="6" spans="3:4" ht="12.75">
      <c r="C6" s="2"/>
      <c r="D6" s="6"/>
    </row>
    <row r="7" spans="1:8" ht="14.25">
      <c r="A7" t="s">
        <v>71</v>
      </c>
      <c r="C7" s="7">
        <f>C5*0.15</f>
        <v>73687.3051424476</v>
      </c>
      <c r="D7" s="6" t="s">
        <v>47</v>
      </c>
      <c r="E7" s="8"/>
      <c r="F7" s="2"/>
      <c r="G7" s="2"/>
      <c r="H7" s="2"/>
    </row>
    <row r="8" spans="1:8" ht="15.75">
      <c r="A8" s="9" t="s">
        <v>93</v>
      </c>
      <c r="B8" s="9"/>
      <c r="C8" s="10">
        <f>C5*0.4081</f>
        <v>200478.59485755244</v>
      </c>
      <c r="D8" s="11" t="s">
        <v>47</v>
      </c>
      <c r="E8" s="8"/>
      <c r="F8" s="2"/>
      <c r="G8" s="2"/>
      <c r="H8" s="2"/>
    </row>
    <row r="9" spans="1:8" ht="14.25">
      <c r="A9" t="s">
        <v>48</v>
      </c>
      <c r="C9" s="5">
        <f>SUM(C7:C8)</f>
        <v>274165.9</v>
      </c>
      <c r="D9" s="6" t="s">
        <v>47</v>
      </c>
      <c r="E9" s="8"/>
      <c r="F9" s="2"/>
      <c r="G9" s="2"/>
      <c r="H9" s="2"/>
    </row>
    <row r="10" spans="3:8" ht="12.75">
      <c r="C10" s="2"/>
      <c r="D10" s="2"/>
      <c r="E10" s="8"/>
      <c r="F10" s="2"/>
      <c r="G10" s="2"/>
      <c r="H10" s="2"/>
    </row>
    <row r="11" spans="3:8" ht="12.75">
      <c r="C11" s="2"/>
      <c r="D11" s="2"/>
      <c r="E11" s="8"/>
      <c r="F11" s="2"/>
      <c r="G11" s="2"/>
      <c r="H11" s="2"/>
    </row>
    <row r="12" spans="3:8" ht="12.75">
      <c r="C12" s="2"/>
      <c r="D12" s="2"/>
      <c r="E12" s="8"/>
      <c r="F12" s="2"/>
      <c r="G12" s="2"/>
      <c r="H12" s="2"/>
    </row>
    <row r="13" spans="1:3" ht="12.75">
      <c r="A13" t="s">
        <v>92</v>
      </c>
      <c r="C13" s="1"/>
    </row>
    <row r="14" spans="1:4" ht="14.25">
      <c r="A14" t="s">
        <v>46</v>
      </c>
      <c r="C14" s="5">
        <f>'прил. 2.1 на 2020-2021'!D18*100/56.39</f>
        <v>509916.2972158184</v>
      </c>
      <c r="D14" s="6" t="s">
        <v>47</v>
      </c>
    </row>
    <row r="15" spans="3:4" ht="12.75">
      <c r="C15" s="2"/>
      <c r="D15" s="6"/>
    </row>
    <row r="16" spans="1:4" ht="14.25">
      <c r="A16" t="s">
        <v>71</v>
      </c>
      <c r="C16" s="7">
        <f>C14*0.15</f>
        <v>76487.44458237276</v>
      </c>
      <c r="D16" s="6" t="s">
        <v>47</v>
      </c>
    </row>
    <row r="17" spans="1:4" ht="15.75">
      <c r="A17" s="9" t="s">
        <v>94</v>
      </c>
      <c r="B17" s="9"/>
      <c r="C17" s="10">
        <f>C14*0.4139</f>
        <v>211054.35541762723</v>
      </c>
      <c r="D17" s="11" t="s">
        <v>47</v>
      </c>
    </row>
    <row r="18" spans="1:4" ht="14.25">
      <c r="A18" t="s">
        <v>48</v>
      </c>
      <c r="C18" s="5">
        <f>SUM(C16:C17)</f>
        <v>287541.8</v>
      </c>
      <c r="D18" s="6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Фаткуллина</cp:lastModifiedBy>
  <cp:lastPrinted>2019-02-25T14:10:43Z</cp:lastPrinted>
  <dcterms:created xsi:type="dcterms:W3CDTF">2005-12-26T07:27:52Z</dcterms:created>
  <dcterms:modified xsi:type="dcterms:W3CDTF">2019-02-25T14:11:09Z</dcterms:modified>
  <cp:category/>
  <cp:version/>
  <cp:contentType/>
  <cp:contentStatus/>
</cp:coreProperties>
</file>