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9350" windowHeight="12000" activeTab="0"/>
  </bookViews>
  <sheets>
    <sheet name="9 месг.2017" sheetId="1" r:id="rId1"/>
  </sheets>
  <definedNames/>
  <calcPr fullCalcOnLoad="1"/>
</workbook>
</file>

<file path=xl/sharedStrings.xml><?xml version="1.0" encoding="utf-8"?>
<sst xmlns="http://schemas.openxmlformats.org/spreadsheetml/2006/main" count="50" uniqueCount="50">
  <si>
    <t>Наименование КВД</t>
  </si>
  <si>
    <t xml:space="preserve">Налог на доходы физических лиц </t>
  </si>
  <si>
    <t xml:space="preserve">Единый налог на вмененный доход </t>
  </si>
  <si>
    <t>Единый сельскохозяйственный налог</t>
  </si>
  <si>
    <t xml:space="preserve">Государственная пошлина </t>
  </si>
  <si>
    <t>Плата за негативное воздействие на окружающую среду</t>
  </si>
  <si>
    <t>Всего доходов:</t>
  </si>
  <si>
    <t>Штрафы</t>
  </si>
  <si>
    <t>Невыясненные поступления</t>
  </si>
  <si>
    <t>Субсидии</t>
  </si>
  <si>
    <t>Субвенции</t>
  </si>
  <si>
    <t>Доходы от реализации имущества</t>
  </si>
  <si>
    <t>Арендная плата за земельные участки</t>
  </si>
  <si>
    <t xml:space="preserve">Дотации </t>
  </si>
  <si>
    <t>Дивиденды по акциям</t>
  </si>
  <si>
    <t>Прочие неналоговые доходы</t>
  </si>
  <si>
    <t>Иные межбюджетные трансферты</t>
  </si>
  <si>
    <t>Доходы от продажи земельных участков</t>
  </si>
  <si>
    <t xml:space="preserve">Возврат остатков субсидий, субвенций,  межб. трансф.  </t>
  </si>
  <si>
    <t>Аренда имущества</t>
  </si>
  <si>
    <t>Итого налоговых и неналоговых доходов:</t>
  </si>
  <si>
    <t>Отмененные налоги и сборы</t>
  </si>
  <si>
    <t xml:space="preserve">Единица измерения: тыс.руб. </t>
  </si>
  <si>
    <t xml:space="preserve">Доходы от возврата остатков субсидий, субвенций,  мб. трансф.  </t>
  </si>
  <si>
    <t>Доходы от перечисления части прибыли</t>
  </si>
  <si>
    <t>Итого безвозмездные поступления от других бюджетов бюджетной системы:</t>
  </si>
  <si>
    <t>Прочие доходы от оказания платных услуг и компенсации затрат государства</t>
  </si>
  <si>
    <t>Прочие безвозмездные поступления</t>
  </si>
  <si>
    <t>Налог, взимаемый в связи с применением упрощ. системы налогообложения</t>
  </si>
  <si>
    <t>Налог, взимаемый в связи с применением патентной системы налогообложения</t>
  </si>
  <si>
    <t>Приложение 1</t>
  </si>
  <si>
    <t xml:space="preserve">к пояснительной записке </t>
  </si>
  <si>
    <t>налоговые и неналоговые</t>
  </si>
  <si>
    <t>общая</t>
  </si>
  <si>
    <t>Прочие доходы от использования имущества</t>
  </si>
  <si>
    <t xml:space="preserve">Предоставление нерезидентами грантов </t>
  </si>
  <si>
    <t>Безвозмездные поступления от нерезидентов</t>
  </si>
  <si>
    <t>рост "+", снижение "-"</t>
  </si>
  <si>
    <t>Факт 2016 г.</t>
  </si>
  <si>
    <t>Доходы от возврата иными организациями остатков субсидий прошлых лет</t>
  </si>
  <si>
    <t>План 2017 г.</t>
  </si>
  <si>
    <t>структура факт 2017 г</t>
  </si>
  <si>
    <t>Исполнение доходной части бюджета муниципального образования Сланцевский муниципальный район Ленинградской области на 01.01.2018 год.</t>
  </si>
  <si>
    <t>Факт 2017 г.</t>
  </si>
  <si>
    <t>факт 2017 г. к плану 2017 г.</t>
  </si>
  <si>
    <t>факт 2017 г. к факту 2016 г.</t>
  </si>
  <si>
    <t>к плану         2017 г.</t>
  </si>
  <si>
    <t>к факту         2016 г.</t>
  </si>
  <si>
    <t xml:space="preserve"> % исполнения</t>
  </si>
  <si>
    <t>Итого безвозмездных поступлений: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</si>
</sst>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?"/>
    <numFmt numFmtId="174" formatCode="[$-FC19]d\ mmmm\ yyyy\ &quot;г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"/>
    <numFmt numFmtId="180" formatCode="#,##0.000"/>
    <numFmt numFmtId="181" formatCode="#,##0.0000"/>
    <numFmt numFmtId="182" formatCode="#,##0.00000"/>
    <numFmt numFmtId="183" formatCode="#,##0.000000"/>
    <numFmt numFmtId="184" formatCode="#,##0.0000000"/>
    <numFmt numFmtId="185" formatCode="#,##0.00000000"/>
    <numFmt numFmtId="186" formatCode="#,##0.000000000"/>
    <numFmt numFmtId="187" formatCode="#,##0.0000000000"/>
    <numFmt numFmtId="188" formatCode="#,##0.00000000000"/>
    <numFmt numFmtId="189" formatCode="#,##0.000000000000"/>
    <numFmt numFmtId="190" formatCode="0.0000"/>
    <numFmt numFmtId="191" formatCode="0.000"/>
  </numFmts>
  <fonts count="71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color indexed="10"/>
      <name val="Arial Cyr"/>
      <family val="0"/>
    </font>
    <font>
      <sz val="10"/>
      <color indexed="10"/>
      <name val="Arial Narrow"/>
      <family val="2"/>
    </font>
    <font>
      <sz val="10"/>
      <color indexed="10"/>
      <name val="Arial"/>
      <family val="2"/>
    </font>
    <font>
      <sz val="10"/>
      <color indexed="10"/>
      <name val="Arial Cyr"/>
      <family val="0"/>
    </font>
    <font>
      <b/>
      <sz val="10"/>
      <color indexed="10"/>
      <name val="Arial Cyr"/>
      <family val="0"/>
    </font>
    <font>
      <sz val="9"/>
      <color indexed="10"/>
      <name val="Arial Narrow"/>
      <family val="2"/>
    </font>
    <font>
      <b/>
      <sz val="9"/>
      <color indexed="10"/>
      <name val="Arial Narrow"/>
      <family val="2"/>
    </font>
    <font>
      <b/>
      <sz val="10"/>
      <color indexed="10"/>
      <name val="Arial"/>
      <family val="2"/>
    </font>
    <font>
      <b/>
      <sz val="14"/>
      <name val="Arial Narrow"/>
      <family val="2"/>
    </font>
    <font>
      <sz val="14"/>
      <name val="Arial Cyr"/>
      <family val="0"/>
    </font>
    <font>
      <sz val="10"/>
      <name val="Arial Narrow"/>
      <family val="2"/>
    </font>
    <font>
      <sz val="8"/>
      <name val="Arial Narrow"/>
      <family val="2"/>
    </font>
    <font>
      <b/>
      <sz val="8.5"/>
      <name val="MS Sans Serif"/>
      <family val="2"/>
    </font>
    <font>
      <b/>
      <sz val="8"/>
      <name val="MS Sans Serif"/>
      <family val="2"/>
    </font>
    <font>
      <b/>
      <sz val="10"/>
      <name val="Arial Narrow"/>
      <family val="2"/>
    </font>
    <font>
      <b/>
      <sz val="10"/>
      <name val="Arial Cyr"/>
      <family val="0"/>
    </font>
    <font>
      <sz val="9"/>
      <name val="Arial"/>
      <family val="2"/>
    </font>
    <font>
      <b/>
      <sz val="9"/>
      <name val="Arial Narrow"/>
      <family val="2"/>
    </font>
    <font>
      <b/>
      <sz val="11"/>
      <name val="Arial Narrow"/>
      <family val="2"/>
    </font>
    <font>
      <i/>
      <sz val="10"/>
      <name val="Arial Narrow"/>
      <family val="2"/>
    </font>
    <font>
      <b/>
      <i/>
      <sz val="10"/>
      <name val="Arial Narrow"/>
      <family val="2"/>
    </font>
    <font>
      <sz val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10"/>
      <name val="Arial Narrow"/>
      <family val="2"/>
    </font>
    <font>
      <sz val="8"/>
      <color indexed="10"/>
      <name val="Arial Narrow"/>
      <family val="2"/>
    </font>
    <font>
      <i/>
      <sz val="10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Arial Narrow"/>
      <family val="2"/>
    </font>
    <font>
      <sz val="14"/>
      <color rgb="FFFF0000"/>
      <name val="Arial Cyr"/>
      <family val="0"/>
    </font>
    <font>
      <sz val="10"/>
      <color rgb="FFFF0000"/>
      <name val="Arial"/>
      <family val="2"/>
    </font>
    <font>
      <sz val="10"/>
      <color rgb="FFFF0000"/>
      <name val="Arial Cyr"/>
      <family val="0"/>
    </font>
    <font>
      <sz val="8"/>
      <color rgb="FFFF0000"/>
      <name val="Arial Narrow"/>
      <family val="2"/>
    </font>
    <font>
      <sz val="9"/>
      <color rgb="FFFF0000"/>
      <name val="Arial Narrow"/>
      <family val="2"/>
    </font>
    <font>
      <sz val="10"/>
      <color rgb="FFFF0000"/>
      <name val="Arial Narrow"/>
      <family val="2"/>
    </font>
    <font>
      <i/>
      <sz val="10"/>
      <color theme="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142">
    <xf numFmtId="0" fontId="0" fillId="0" borderId="0" xfId="0" applyAlignment="1">
      <alignment/>
    </xf>
    <xf numFmtId="0" fontId="4" fillId="0" borderId="0" xfId="0" applyFont="1" applyAlignment="1">
      <alignment/>
    </xf>
    <xf numFmtId="49" fontId="5" fillId="0" borderId="0" xfId="0" applyNumberFormat="1" applyFont="1" applyBorder="1" applyAlignment="1">
      <alignment horizontal="left" vertical="center"/>
    </xf>
    <xf numFmtId="4" fontId="5" fillId="0" borderId="0" xfId="0" applyNumberFormat="1" applyFont="1" applyBorder="1" applyAlignment="1">
      <alignment horizontal="right" vertical="center" wrapTex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49" fontId="9" fillId="0" borderId="0" xfId="0" applyNumberFormat="1" applyFont="1" applyBorder="1" applyAlignment="1">
      <alignment horizontal="left" vertical="center"/>
    </xf>
    <xf numFmtId="172" fontId="5" fillId="0" borderId="0" xfId="0" applyNumberFormat="1" applyFont="1" applyBorder="1" applyAlignment="1">
      <alignment/>
    </xf>
    <xf numFmtId="49" fontId="9" fillId="0" borderId="0" xfId="0" applyNumberFormat="1" applyFont="1" applyBorder="1" applyAlignment="1">
      <alignment horizontal="left" vertical="center"/>
    </xf>
    <xf numFmtId="4" fontId="10" fillId="0" borderId="0" xfId="0" applyNumberFormat="1" applyFont="1" applyBorder="1" applyAlignment="1">
      <alignment horizontal="right" vertical="center" wrapText="1"/>
    </xf>
    <xf numFmtId="172" fontId="9" fillId="0" borderId="0" xfId="0" applyNumberFormat="1" applyFont="1" applyBorder="1" applyAlignment="1">
      <alignment/>
    </xf>
    <xf numFmtId="0" fontId="11" fillId="0" borderId="0" xfId="0" applyFont="1" applyAlignment="1">
      <alignment/>
    </xf>
    <xf numFmtId="4" fontId="9" fillId="0" borderId="0" xfId="0" applyNumberFormat="1" applyFont="1" applyBorder="1" applyAlignment="1">
      <alignment horizontal="right" vertical="center" wrapText="1"/>
    </xf>
    <xf numFmtId="49" fontId="10" fillId="0" borderId="0" xfId="0" applyNumberFormat="1" applyFont="1" applyBorder="1" applyAlignment="1">
      <alignment horizontal="left" vertical="center"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" fontId="15" fillId="0" borderId="0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0" fontId="17" fillId="0" borderId="10" xfId="0" applyFont="1" applyBorder="1" applyAlignment="1">
      <alignment horizontal="center" wrapText="1"/>
    </xf>
    <xf numFmtId="0" fontId="17" fillId="0" borderId="11" xfId="0" applyFont="1" applyBorder="1" applyAlignment="1">
      <alignment horizontal="center" wrapText="1"/>
    </xf>
    <xf numFmtId="0" fontId="0" fillId="0" borderId="0" xfId="0" applyFont="1" applyAlignment="1">
      <alignment/>
    </xf>
    <xf numFmtId="173" fontId="14" fillId="0" borderId="12" xfId="0" applyNumberFormat="1" applyFont="1" applyBorder="1" applyAlignment="1">
      <alignment horizontal="left" vertical="center"/>
    </xf>
    <xf numFmtId="179" fontId="14" fillId="0" borderId="0" xfId="0" applyNumberFormat="1" applyFont="1" applyFill="1" applyBorder="1" applyAlignment="1">
      <alignment horizontal="right" vertical="center" wrapText="1"/>
    </xf>
    <xf numFmtId="179" fontId="14" fillId="0" borderId="13" xfId="0" applyNumberFormat="1" applyFont="1" applyFill="1" applyBorder="1" applyAlignment="1">
      <alignment horizontal="right" vertical="center" wrapText="1"/>
    </xf>
    <xf numFmtId="172" fontId="14" fillId="0" borderId="0" xfId="0" applyNumberFormat="1" applyFont="1" applyAlignment="1">
      <alignment horizontal="center"/>
    </xf>
    <xf numFmtId="49" fontId="14" fillId="0" borderId="12" xfId="0" applyNumberFormat="1" applyFont="1" applyBorder="1" applyAlignment="1">
      <alignment horizontal="left" vertical="center"/>
    </xf>
    <xf numFmtId="179" fontId="14" fillId="0" borderId="14" xfId="0" applyNumberFormat="1" applyFont="1" applyFill="1" applyBorder="1" applyAlignment="1">
      <alignment horizontal="right" vertical="center" wrapText="1"/>
    </xf>
    <xf numFmtId="49" fontId="14" fillId="0" borderId="15" xfId="0" applyNumberFormat="1" applyFont="1" applyBorder="1" applyAlignment="1">
      <alignment horizontal="left" vertical="center"/>
    </xf>
    <xf numFmtId="179" fontId="14" fillId="0" borderId="16" xfId="0" applyNumberFormat="1" applyFont="1" applyFill="1" applyBorder="1" applyAlignment="1">
      <alignment horizontal="right" vertical="center" wrapText="1"/>
    </xf>
    <xf numFmtId="179" fontId="14" fillId="0" borderId="17" xfId="0" applyNumberFormat="1" applyFont="1" applyFill="1" applyBorder="1" applyAlignment="1">
      <alignment horizontal="right" vertical="center" wrapText="1"/>
    </xf>
    <xf numFmtId="49" fontId="18" fillId="0" borderId="18" xfId="0" applyNumberFormat="1" applyFont="1" applyBorder="1" applyAlignment="1">
      <alignment horizontal="left" vertical="center"/>
    </xf>
    <xf numFmtId="179" fontId="18" fillId="0" borderId="19" xfId="0" applyNumberFormat="1" applyFont="1" applyFill="1" applyBorder="1" applyAlignment="1">
      <alignment horizontal="right" vertical="center" wrapText="1"/>
    </xf>
    <xf numFmtId="179" fontId="18" fillId="0" borderId="20" xfId="0" applyNumberFormat="1" applyFont="1" applyFill="1" applyBorder="1" applyAlignment="1">
      <alignment horizontal="right" vertical="center" wrapText="1"/>
    </xf>
    <xf numFmtId="172" fontId="18" fillId="0" borderId="18" xfId="0" applyNumberFormat="1" applyFont="1" applyBorder="1" applyAlignment="1">
      <alignment horizontal="center"/>
    </xf>
    <xf numFmtId="172" fontId="18" fillId="0" borderId="19" xfId="0" applyNumberFormat="1" applyFont="1" applyBorder="1" applyAlignment="1">
      <alignment horizontal="center"/>
    </xf>
    <xf numFmtId="0" fontId="19" fillId="0" borderId="0" xfId="0" applyFont="1" applyAlignment="1">
      <alignment/>
    </xf>
    <xf numFmtId="49" fontId="14" fillId="0" borderId="21" xfId="0" applyNumberFormat="1" applyFont="1" applyBorder="1" applyAlignment="1">
      <alignment horizontal="left" vertical="center"/>
    </xf>
    <xf numFmtId="179" fontId="14" fillId="0" borderId="22" xfId="0" applyNumberFormat="1" applyFont="1" applyFill="1" applyBorder="1" applyAlignment="1">
      <alignment horizontal="right" vertical="center" wrapText="1"/>
    </xf>
    <xf numFmtId="179" fontId="14" fillId="0" borderId="23" xfId="0" applyNumberFormat="1" applyFont="1" applyFill="1" applyBorder="1" applyAlignment="1">
      <alignment horizontal="right" vertical="center" wrapText="1"/>
    </xf>
    <xf numFmtId="0" fontId="14" fillId="0" borderId="0" xfId="0" applyFont="1" applyAlignment="1">
      <alignment/>
    </xf>
    <xf numFmtId="0" fontId="18" fillId="0" borderId="0" xfId="0" applyFont="1" applyAlignment="1">
      <alignment/>
    </xf>
    <xf numFmtId="49" fontId="14" fillId="0" borderId="24" xfId="0" applyNumberFormat="1" applyFont="1" applyBorder="1" applyAlignment="1">
      <alignment horizontal="left" vertical="center"/>
    </xf>
    <xf numFmtId="49" fontId="14" fillId="0" borderId="25" xfId="0" applyNumberFormat="1" applyFont="1" applyBorder="1" applyAlignment="1">
      <alignment horizontal="left" vertical="center"/>
    </xf>
    <xf numFmtId="49" fontId="18" fillId="0" borderId="26" xfId="0" applyNumberFormat="1" applyFont="1" applyBorder="1" applyAlignment="1">
      <alignment horizontal="left" vertical="center"/>
    </xf>
    <xf numFmtId="0" fontId="18" fillId="0" borderId="18" xfId="0" applyFont="1" applyBorder="1" applyAlignment="1">
      <alignment/>
    </xf>
    <xf numFmtId="0" fontId="0" fillId="0" borderId="0" xfId="0" applyFont="1" applyAlignment="1">
      <alignment/>
    </xf>
    <xf numFmtId="49" fontId="14" fillId="0" borderId="12" xfId="0" applyNumberFormat="1" applyFont="1" applyBorder="1" applyAlignment="1">
      <alignment horizontal="left" vertical="center" wrapText="1"/>
    </xf>
    <xf numFmtId="49" fontId="14" fillId="0" borderId="27" xfId="0" applyNumberFormat="1" applyFont="1" applyBorder="1" applyAlignment="1">
      <alignment horizontal="left" vertical="center"/>
    </xf>
    <xf numFmtId="173" fontId="14" fillId="0" borderId="12" xfId="0" applyNumberFormat="1" applyFont="1" applyBorder="1" applyAlignment="1">
      <alignment horizontal="left" vertical="center" wrapText="1"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0" fontId="21" fillId="0" borderId="24" xfId="0" applyFont="1" applyBorder="1" applyAlignment="1">
      <alignment horizontal="center" wrapText="1"/>
    </xf>
    <xf numFmtId="0" fontId="21" fillId="0" borderId="0" xfId="0" applyFont="1" applyBorder="1" applyAlignment="1">
      <alignment horizontal="center" wrapText="1"/>
    </xf>
    <xf numFmtId="49" fontId="14" fillId="0" borderId="28" xfId="0" applyNumberFormat="1" applyFont="1" applyBorder="1" applyAlignment="1">
      <alignment horizontal="left" vertical="center"/>
    </xf>
    <xf numFmtId="49" fontId="21" fillId="0" borderId="29" xfId="0" applyNumberFormat="1" applyFont="1" applyBorder="1" applyAlignment="1">
      <alignment horizontal="left" vertical="center"/>
    </xf>
    <xf numFmtId="179" fontId="14" fillId="0" borderId="30" xfId="0" applyNumberFormat="1" applyFont="1" applyFill="1" applyBorder="1" applyAlignment="1">
      <alignment horizontal="right" vertical="center" wrapText="1"/>
    </xf>
    <xf numFmtId="0" fontId="18" fillId="0" borderId="19" xfId="0" applyFont="1" applyBorder="1" applyAlignment="1">
      <alignment/>
    </xf>
    <xf numFmtId="179" fontId="21" fillId="0" borderId="20" xfId="0" applyNumberFormat="1" applyFont="1" applyFill="1" applyBorder="1" applyAlignment="1">
      <alignment horizontal="right" vertical="center" wrapText="1"/>
    </xf>
    <xf numFmtId="179" fontId="18" fillId="33" borderId="20" xfId="0" applyNumberFormat="1" applyFont="1" applyFill="1" applyBorder="1" applyAlignment="1">
      <alignment horizontal="right" vertical="center" wrapText="1"/>
    </xf>
    <xf numFmtId="179" fontId="14" fillId="0" borderId="13" xfId="0" applyNumberFormat="1" applyFont="1" applyBorder="1" applyAlignment="1">
      <alignment horizontal="right" vertical="center" wrapText="1"/>
    </xf>
    <xf numFmtId="179" fontId="21" fillId="33" borderId="20" xfId="0" applyNumberFormat="1" applyFont="1" applyFill="1" applyBorder="1" applyAlignment="1">
      <alignment horizontal="right" vertical="center" wrapText="1"/>
    </xf>
    <xf numFmtId="179" fontId="18" fillId="34" borderId="20" xfId="0" applyNumberFormat="1" applyFont="1" applyFill="1" applyBorder="1" applyAlignment="1">
      <alignment horizontal="right" vertical="center" wrapText="1"/>
    </xf>
    <xf numFmtId="179" fontId="14" fillId="0" borderId="31" xfId="0" applyNumberFormat="1" applyFont="1" applyFill="1" applyBorder="1" applyAlignment="1">
      <alignment horizontal="right" vertical="center" wrapText="1"/>
    </xf>
    <xf numFmtId="179" fontId="18" fillId="0" borderId="32" xfId="0" applyNumberFormat="1" applyFont="1" applyFill="1" applyBorder="1" applyAlignment="1">
      <alignment horizontal="right" vertical="center" wrapText="1"/>
    </xf>
    <xf numFmtId="179" fontId="14" fillId="0" borderId="33" xfId="0" applyNumberFormat="1" applyFont="1" applyFill="1" applyBorder="1" applyAlignment="1">
      <alignment horizontal="right" vertical="center" wrapText="1"/>
    </xf>
    <xf numFmtId="179" fontId="14" fillId="34" borderId="13" xfId="0" applyNumberFormat="1" applyFont="1" applyFill="1" applyBorder="1" applyAlignment="1">
      <alignment horizontal="right" vertical="center" wrapText="1"/>
    </xf>
    <xf numFmtId="179" fontId="14" fillId="0" borderId="13" xfId="0" applyNumberFormat="1" applyFont="1" applyFill="1" applyBorder="1" applyAlignment="1">
      <alignment horizontal="right" vertical="center" wrapText="1"/>
    </xf>
    <xf numFmtId="179" fontId="14" fillId="0" borderId="20" xfId="0" applyNumberFormat="1" applyFont="1" applyFill="1" applyBorder="1" applyAlignment="1">
      <alignment horizontal="right" vertical="center" wrapText="1"/>
    </xf>
    <xf numFmtId="179" fontId="14" fillId="33" borderId="23" xfId="0" applyNumberFormat="1" applyFont="1" applyFill="1" applyBorder="1" applyAlignment="1">
      <alignment horizontal="right" vertical="center" wrapText="1"/>
    </xf>
    <xf numFmtId="179" fontId="14" fillId="0" borderId="17" xfId="0" applyNumberFormat="1" applyFont="1" applyFill="1" applyBorder="1" applyAlignment="1">
      <alignment horizontal="right" vertical="center" wrapText="1"/>
    </xf>
    <xf numFmtId="179" fontId="22" fillId="0" borderId="34" xfId="0" applyNumberFormat="1" applyFont="1" applyFill="1" applyBorder="1" applyAlignment="1">
      <alignment horizontal="right" vertical="center" wrapText="1"/>
    </xf>
    <xf numFmtId="179" fontId="14" fillId="0" borderId="35" xfId="0" applyNumberFormat="1" applyFont="1" applyFill="1" applyBorder="1" applyAlignment="1">
      <alignment horizontal="right" vertical="center" wrapText="1"/>
    </xf>
    <xf numFmtId="179" fontId="14" fillId="0" borderId="36" xfId="0" applyNumberFormat="1" applyFont="1" applyFill="1" applyBorder="1" applyAlignment="1">
      <alignment horizontal="right" vertical="center" wrapText="1"/>
    </xf>
    <xf numFmtId="179" fontId="18" fillId="0" borderId="37" xfId="0" applyNumberFormat="1" applyFont="1" applyFill="1" applyBorder="1" applyAlignment="1">
      <alignment horizontal="right" vertical="center" wrapText="1"/>
    </xf>
    <xf numFmtId="0" fontId="21" fillId="0" borderId="38" xfId="0" applyFont="1" applyBorder="1" applyAlignment="1">
      <alignment horizontal="center" vertical="center" wrapText="1"/>
    </xf>
    <xf numFmtId="0" fontId="21" fillId="0" borderId="39" xfId="0" applyFont="1" applyBorder="1" applyAlignment="1">
      <alignment horizontal="center" vertical="center" wrapText="1"/>
    </xf>
    <xf numFmtId="49" fontId="63" fillId="0" borderId="0" xfId="0" applyNumberFormat="1" applyFont="1" applyBorder="1" applyAlignment="1">
      <alignment horizontal="left" vertical="center"/>
    </xf>
    <xf numFmtId="4" fontId="63" fillId="0" borderId="0" xfId="0" applyNumberFormat="1" applyFont="1" applyBorder="1" applyAlignment="1">
      <alignment horizontal="right" vertical="center" wrapText="1"/>
    </xf>
    <xf numFmtId="0" fontId="64" fillId="0" borderId="0" xfId="0" applyFont="1" applyAlignment="1">
      <alignment/>
    </xf>
    <xf numFmtId="0" fontId="65" fillId="0" borderId="0" xfId="0" applyFont="1" applyAlignment="1">
      <alignment/>
    </xf>
    <xf numFmtId="0" fontId="66" fillId="0" borderId="0" xfId="0" applyFont="1" applyAlignment="1">
      <alignment/>
    </xf>
    <xf numFmtId="49" fontId="67" fillId="0" borderId="0" xfId="0" applyNumberFormat="1" applyFont="1" applyBorder="1" applyAlignment="1">
      <alignment horizontal="left" vertical="center"/>
    </xf>
    <xf numFmtId="4" fontId="67" fillId="0" borderId="0" xfId="0" applyNumberFormat="1" applyFont="1" applyBorder="1" applyAlignment="1">
      <alignment horizontal="right" vertical="center" wrapText="1"/>
    </xf>
    <xf numFmtId="4" fontId="67" fillId="0" borderId="0" xfId="0" applyNumberFormat="1" applyFont="1" applyBorder="1" applyAlignment="1">
      <alignment horizontal="right" vertical="center"/>
    </xf>
    <xf numFmtId="0" fontId="66" fillId="0" borderId="0" xfId="0" applyFont="1" applyBorder="1" applyAlignment="1">
      <alignment/>
    </xf>
    <xf numFmtId="49" fontId="68" fillId="0" borderId="0" xfId="0" applyNumberFormat="1" applyFont="1" applyBorder="1" applyAlignment="1">
      <alignment horizontal="left" vertical="center"/>
    </xf>
    <xf numFmtId="179" fontId="69" fillId="0" borderId="0" xfId="0" applyNumberFormat="1" applyFont="1" applyBorder="1" applyAlignment="1">
      <alignment horizontal="right" vertical="center" wrapText="1"/>
    </xf>
    <xf numFmtId="172" fontId="69" fillId="0" borderId="0" xfId="0" applyNumberFormat="1" applyFont="1" applyBorder="1" applyAlignment="1">
      <alignment/>
    </xf>
    <xf numFmtId="179" fontId="14" fillId="0" borderId="10" xfId="0" applyNumberFormat="1" applyFont="1" applyFill="1" applyBorder="1" applyAlignment="1">
      <alignment horizontal="right" vertical="center" wrapText="1"/>
    </xf>
    <xf numFmtId="179" fontId="14" fillId="0" borderId="40" xfId="0" applyNumberFormat="1" applyFont="1" applyFill="1" applyBorder="1" applyAlignment="1">
      <alignment horizontal="right" vertical="center" wrapText="1"/>
    </xf>
    <xf numFmtId="172" fontId="14" fillId="0" borderId="0" xfId="0" applyNumberFormat="1" applyFont="1" applyBorder="1" applyAlignment="1">
      <alignment horizontal="center"/>
    </xf>
    <xf numFmtId="172" fontId="14" fillId="0" borderId="19" xfId="0" applyNumberFormat="1" applyFont="1" applyBorder="1" applyAlignment="1">
      <alignment horizontal="center"/>
    </xf>
    <xf numFmtId="172" fontId="23" fillId="0" borderId="13" xfId="0" applyNumberFormat="1" applyFont="1" applyBorder="1" applyAlignment="1">
      <alignment/>
    </xf>
    <xf numFmtId="172" fontId="23" fillId="0" borderId="41" xfId="0" applyNumberFormat="1" applyFont="1" applyBorder="1" applyAlignment="1">
      <alignment/>
    </xf>
    <xf numFmtId="172" fontId="70" fillId="0" borderId="13" xfId="0" applyNumberFormat="1" applyFont="1" applyBorder="1" applyAlignment="1">
      <alignment/>
    </xf>
    <xf numFmtId="172" fontId="24" fillId="0" borderId="20" xfId="0" applyNumberFormat="1" applyFont="1" applyBorder="1" applyAlignment="1">
      <alignment/>
    </xf>
    <xf numFmtId="172" fontId="24" fillId="0" borderId="42" xfId="0" applyNumberFormat="1" applyFont="1" applyBorder="1" applyAlignment="1">
      <alignment/>
    </xf>
    <xf numFmtId="172" fontId="23" fillId="0" borderId="43" xfId="0" applyNumberFormat="1" applyFont="1" applyBorder="1" applyAlignment="1">
      <alignment/>
    </xf>
    <xf numFmtId="172" fontId="23" fillId="0" borderId="23" xfId="0" applyNumberFormat="1" applyFont="1" applyBorder="1" applyAlignment="1">
      <alignment/>
    </xf>
    <xf numFmtId="172" fontId="23" fillId="0" borderId="44" xfId="0" applyNumberFormat="1" applyFont="1" applyBorder="1" applyAlignment="1">
      <alignment/>
    </xf>
    <xf numFmtId="172" fontId="23" fillId="0" borderId="17" xfId="0" applyNumberFormat="1" applyFont="1" applyBorder="1" applyAlignment="1">
      <alignment/>
    </xf>
    <xf numFmtId="172" fontId="23" fillId="0" borderId="45" xfId="0" applyNumberFormat="1" applyFont="1" applyBorder="1" applyAlignment="1">
      <alignment/>
    </xf>
    <xf numFmtId="172" fontId="23" fillId="0" borderId="46" xfId="0" applyNumberFormat="1" applyFont="1" applyBorder="1" applyAlignment="1">
      <alignment/>
    </xf>
    <xf numFmtId="0" fontId="0" fillId="0" borderId="0" xfId="0" applyFont="1" applyAlignment="1">
      <alignment/>
    </xf>
    <xf numFmtId="4" fontId="12" fillId="0" borderId="0" xfId="0" applyNumberFormat="1" applyFont="1" applyBorder="1" applyAlignment="1">
      <alignment horizontal="right" vertical="center" wrapText="1"/>
    </xf>
    <xf numFmtId="179" fontId="14" fillId="0" borderId="0" xfId="0" applyNumberFormat="1" applyFont="1" applyBorder="1" applyAlignment="1">
      <alignment horizontal="right" vertical="center" wrapText="1"/>
    </xf>
    <xf numFmtId="4" fontId="14" fillId="0" borderId="0" xfId="0" applyNumberFormat="1" applyFont="1" applyBorder="1" applyAlignment="1">
      <alignment horizontal="right" vertical="center" wrapText="1"/>
    </xf>
    <xf numFmtId="4" fontId="21" fillId="0" borderId="0" xfId="0" applyNumberFormat="1" applyFont="1" applyBorder="1" applyAlignment="1">
      <alignment horizontal="right" vertical="center" wrapText="1"/>
    </xf>
    <xf numFmtId="4" fontId="25" fillId="0" borderId="0" xfId="0" applyNumberFormat="1" applyFont="1" applyBorder="1" applyAlignment="1">
      <alignment horizontal="right" vertical="center" wrapText="1"/>
    </xf>
    <xf numFmtId="179" fontId="23" fillId="0" borderId="47" xfId="0" applyNumberFormat="1" applyFont="1" applyFill="1" applyBorder="1" applyAlignment="1">
      <alignment horizontal="right" vertical="center" wrapText="1"/>
    </xf>
    <xf numFmtId="179" fontId="23" fillId="0" borderId="14" xfId="0" applyNumberFormat="1" applyFont="1" applyFill="1" applyBorder="1" applyAlignment="1">
      <alignment horizontal="right" vertical="center" wrapText="1"/>
    </xf>
    <xf numFmtId="179" fontId="23" fillId="0" borderId="48" xfId="0" applyNumberFormat="1" applyFont="1" applyFill="1" applyBorder="1" applyAlignment="1">
      <alignment horizontal="right" vertical="center" wrapText="1"/>
    </xf>
    <xf numFmtId="179" fontId="23" fillId="0" borderId="0" xfId="0" applyNumberFormat="1" applyFont="1" applyFill="1" applyBorder="1" applyAlignment="1">
      <alignment horizontal="right" vertical="center" wrapText="1"/>
    </xf>
    <xf numFmtId="179" fontId="23" fillId="0" borderId="49" xfId="0" applyNumberFormat="1" applyFont="1" applyFill="1" applyBorder="1" applyAlignment="1">
      <alignment horizontal="right" vertical="center" wrapText="1"/>
    </xf>
    <xf numFmtId="179" fontId="23" fillId="0" borderId="16" xfId="0" applyNumberFormat="1" applyFont="1" applyFill="1" applyBorder="1" applyAlignment="1">
      <alignment horizontal="right" vertical="center" wrapText="1"/>
    </xf>
    <xf numFmtId="179" fontId="24" fillId="0" borderId="29" xfId="0" applyNumberFormat="1" applyFont="1" applyFill="1" applyBorder="1" applyAlignment="1">
      <alignment horizontal="right" vertical="center" wrapText="1"/>
    </xf>
    <xf numFmtId="179" fontId="24" fillId="0" borderId="19" xfId="0" applyNumberFormat="1" applyFont="1" applyFill="1" applyBorder="1" applyAlignment="1">
      <alignment horizontal="right" vertical="center" wrapText="1"/>
    </xf>
    <xf numFmtId="179" fontId="24" fillId="0" borderId="32" xfId="0" applyNumberFormat="1" applyFont="1" applyFill="1" applyBorder="1" applyAlignment="1">
      <alignment horizontal="right" vertical="center" wrapText="1"/>
    </xf>
    <xf numFmtId="179" fontId="23" fillId="0" borderId="50" xfId="0" applyNumberFormat="1" applyFont="1" applyFill="1" applyBorder="1" applyAlignment="1">
      <alignment horizontal="right" vertical="center" wrapText="1"/>
    </xf>
    <xf numFmtId="179" fontId="23" fillId="0" borderId="22" xfId="0" applyNumberFormat="1" applyFont="1" applyFill="1" applyBorder="1" applyAlignment="1">
      <alignment horizontal="right" vertical="center" wrapText="1"/>
    </xf>
    <xf numFmtId="179" fontId="23" fillId="0" borderId="51" xfId="0" applyNumberFormat="1" applyFont="1" applyFill="1" applyBorder="1" applyAlignment="1">
      <alignment horizontal="right" vertical="center" wrapText="1"/>
    </xf>
    <xf numFmtId="179" fontId="23" fillId="0" borderId="35" xfId="0" applyNumberFormat="1" applyFont="1" applyFill="1" applyBorder="1" applyAlignment="1">
      <alignment horizontal="right" vertical="center" wrapText="1"/>
    </xf>
    <xf numFmtId="172" fontId="23" fillId="0" borderId="30" xfId="0" applyNumberFormat="1" applyFont="1" applyBorder="1" applyAlignment="1">
      <alignment/>
    </xf>
    <xf numFmtId="172" fontId="23" fillId="0" borderId="52" xfId="0" applyNumberFormat="1" applyFont="1" applyBorder="1" applyAlignment="1">
      <alignment/>
    </xf>
    <xf numFmtId="49" fontId="12" fillId="0" borderId="0" xfId="0" applyNumberFormat="1" applyFont="1" applyBorder="1" applyAlignment="1">
      <alignment horizontal="left" vertical="center" wrapText="1"/>
    </xf>
    <xf numFmtId="0" fontId="0" fillId="0" borderId="0" xfId="0" applyAlignment="1">
      <alignment/>
    </xf>
    <xf numFmtId="49" fontId="16" fillId="0" borderId="24" xfId="0" applyNumberFormat="1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21" fillId="0" borderId="53" xfId="0" applyFont="1" applyBorder="1" applyAlignment="1">
      <alignment horizontal="center"/>
    </xf>
    <xf numFmtId="0" fontId="21" fillId="0" borderId="54" xfId="0" applyFont="1" applyBorder="1" applyAlignment="1">
      <alignment horizontal="center"/>
    </xf>
    <xf numFmtId="49" fontId="16" fillId="0" borderId="26" xfId="0" applyNumberFormat="1" applyFont="1" applyBorder="1" applyAlignment="1">
      <alignment horizontal="center" vertical="center"/>
    </xf>
    <xf numFmtId="0" fontId="0" fillId="0" borderId="21" xfId="0" applyFont="1" applyBorder="1" applyAlignment="1">
      <alignment vertical="center"/>
    </xf>
    <xf numFmtId="49" fontId="16" fillId="0" borderId="55" xfId="0" applyNumberFormat="1" applyFont="1" applyBorder="1" applyAlignment="1">
      <alignment horizontal="center" vertical="center" wrapText="1"/>
    </xf>
    <xf numFmtId="49" fontId="16" fillId="0" borderId="23" xfId="0" applyNumberFormat="1" applyFont="1" applyBorder="1" applyAlignment="1">
      <alignment horizontal="center" vertical="center" wrapText="1"/>
    </xf>
    <xf numFmtId="49" fontId="16" fillId="0" borderId="56" xfId="0" applyNumberFormat="1" applyFont="1" applyBorder="1" applyAlignment="1">
      <alignment horizontal="center" vertical="center" wrapText="1"/>
    </xf>
    <xf numFmtId="0" fontId="0" fillId="0" borderId="57" xfId="0" applyFont="1" applyBorder="1" applyAlignment="1">
      <alignment vertical="center" wrapText="1"/>
    </xf>
    <xf numFmtId="49" fontId="16" fillId="0" borderId="54" xfId="0" applyNumberFormat="1" applyFont="1" applyBorder="1" applyAlignment="1">
      <alignment horizontal="center" vertical="center" wrapText="1"/>
    </xf>
    <xf numFmtId="0" fontId="0" fillId="0" borderId="58" xfId="0" applyFont="1" applyBorder="1" applyAlignment="1">
      <alignment vertical="center" wrapText="1"/>
    </xf>
    <xf numFmtId="49" fontId="16" fillId="0" borderId="18" xfId="0" applyNumberFormat="1" applyFont="1" applyBorder="1" applyAlignment="1">
      <alignment horizontal="center" vertical="center" wrapText="1"/>
    </xf>
    <xf numFmtId="0" fontId="0" fillId="0" borderId="59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8"/>
  <sheetViews>
    <sheetView tabSelected="1" zoomScalePageLayoutView="0" workbookViewId="0" topLeftCell="A1">
      <selection activeCell="U33" sqref="U33"/>
    </sheetView>
  </sheetViews>
  <sheetFormatPr defaultColWidth="8.875" defaultRowHeight="12.75"/>
  <cols>
    <col min="1" max="1" width="45.75390625" style="5" customWidth="1"/>
    <col min="2" max="2" width="13.125" style="5" customWidth="1"/>
    <col min="3" max="3" width="13.25390625" style="105" customWidth="1"/>
    <col min="4" max="4" width="13.125" style="5" customWidth="1"/>
    <col min="5" max="5" width="11.375" style="5" customWidth="1"/>
    <col min="6" max="6" width="12.25390625" style="5" customWidth="1"/>
    <col min="7" max="7" width="8.625" style="5" customWidth="1"/>
    <col min="8" max="8" width="9.00390625" style="5" customWidth="1"/>
    <col min="9" max="9" width="10.375" style="5" customWidth="1"/>
    <col min="10" max="10" width="9.25390625" style="5" customWidth="1"/>
    <col min="11" max="16384" width="8.875" style="5" customWidth="1"/>
  </cols>
  <sheetData>
    <row r="1" ht="12.75">
      <c r="H1" s="51" t="s">
        <v>30</v>
      </c>
    </row>
    <row r="2" ht="12.75">
      <c r="H2" s="52" t="s">
        <v>31</v>
      </c>
    </row>
    <row r="3" spans="1:11" s="1" customFormat="1" ht="38.25" customHeight="1">
      <c r="A3" s="126" t="s">
        <v>42</v>
      </c>
      <c r="B3" s="127"/>
      <c r="C3" s="127"/>
      <c r="D3" s="127"/>
      <c r="E3" s="127"/>
      <c r="F3" s="127"/>
      <c r="G3" s="127"/>
      <c r="H3" s="127"/>
      <c r="I3" s="15"/>
      <c r="J3" s="80"/>
      <c r="K3" s="15"/>
    </row>
    <row r="4" spans="1:11" s="1" customFormat="1" ht="12" customHeight="1">
      <c r="A4" s="78"/>
      <c r="B4" s="79"/>
      <c r="C4" s="106"/>
      <c r="D4" s="79"/>
      <c r="E4" s="79"/>
      <c r="F4" s="79"/>
      <c r="G4" s="80"/>
      <c r="I4" s="15"/>
      <c r="J4" s="80"/>
      <c r="K4" s="15"/>
    </row>
    <row r="5" spans="1:11" ht="14.25" customHeight="1" thickBot="1">
      <c r="A5" s="83"/>
      <c r="B5" s="84"/>
      <c r="D5" s="18" t="s">
        <v>22</v>
      </c>
      <c r="E5" s="85"/>
      <c r="F5" s="85"/>
      <c r="G5" s="82"/>
      <c r="H5" s="86"/>
      <c r="I5" s="82"/>
      <c r="J5" s="82"/>
      <c r="K5" s="17"/>
    </row>
    <row r="6" spans="1:11" ht="21.75" customHeight="1" thickBot="1">
      <c r="A6" s="132" t="s">
        <v>0</v>
      </c>
      <c r="B6" s="134" t="s">
        <v>38</v>
      </c>
      <c r="C6" s="136" t="s">
        <v>40</v>
      </c>
      <c r="D6" s="138" t="s">
        <v>43</v>
      </c>
      <c r="E6" s="140" t="s">
        <v>37</v>
      </c>
      <c r="F6" s="141"/>
      <c r="G6" s="130" t="s">
        <v>48</v>
      </c>
      <c r="H6" s="131"/>
      <c r="I6" s="128" t="s">
        <v>41</v>
      </c>
      <c r="J6" s="129"/>
      <c r="K6" s="19"/>
    </row>
    <row r="7" spans="1:11" ht="41.25" customHeight="1">
      <c r="A7" s="133"/>
      <c r="B7" s="135"/>
      <c r="C7" s="137"/>
      <c r="D7" s="139"/>
      <c r="E7" s="76" t="s">
        <v>44</v>
      </c>
      <c r="F7" s="77" t="s">
        <v>45</v>
      </c>
      <c r="G7" s="20" t="s">
        <v>46</v>
      </c>
      <c r="H7" s="21" t="s">
        <v>47</v>
      </c>
      <c r="I7" s="53" t="s">
        <v>32</v>
      </c>
      <c r="J7" s="54" t="s">
        <v>33</v>
      </c>
      <c r="K7" s="22"/>
    </row>
    <row r="8" spans="1:11" ht="12.75">
      <c r="A8" s="23" t="s">
        <v>1</v>
      </c>
      <c r="B8" s="25">
        <v>203387.5</v>
      </c>
      <c r="C8" s="25">
        <v>196979.8</v>
      </c>
      <c r="D8" s="74">
        <v>222523.5</v>
      </c>
      <c r="E8" s="111">
        <f>D8-C8</f>
        <v>25543.70000000001</v>
      </c>
      <c r="F8" s="112">
        <f>D8-B8</f>
        <v>19136</v>
      </c>
      <c r="G8" s="94">
        <f>D8/C8*100</f>
        <v>112.96767485803115</v>
      </c>
      <c r="H8" s="95">
        <f>D8/B8*100</f>
        <v>109.40864114067975</v>
      </c>
      <c r="I8" s="26">
        <f aca="true" t="shared" si="0" ref="I8:I27">D8/$D$27*100</f>
        <v>56.11313937637021</v>
      </c>
      <c r="J8" s="26">
        <f aca="true" t="shared" si="1" ref="J8:J38">D8/$D$40*100</f>
        <v>17.715272160241238</v>
      </c>
      <c r="K8" s="16"/>
    </row>
    <row r="9" spans="1:11" ht="25.5">
      <c r="A9" s="50" t="s">
        <v>28</v>
      </c>
      <c r="B9" s="25">
        <v>46197.3</v>
      </c>
      <c r="C9" s="25">
        <v>53444</v>
      </c>
      <c r="D9" s="24">
        <v>54702.3</v>
      </c>
      <c r="E9" s="113">
        <f aca="true" t="shared" si="2" ref="E9:E40">D9-C9</f>
        <v>1258.300000000003</v>
      </c>
      <c r="F9" s="114">
        <f aca="true" t="shared" si="3" ref="F9:F40">D9-B9</f>
        <v>8505</v>
      </c>
      <c r="G9" s="94">
        <f>D9/C9*100</f>
        <v>102.35442706384252</v>
      </c>
      <c r="H9" s="95">
        <f aca="true" t="shared" si="4" ref="H9:H40">D9/B9*100</f>
        <v>118.4101668279315</v>
      </c>
      <c r="I9" s="26">
        <f t="shared" si="0"/>
        <v>13.794128638584313</v>
      </c>
      <c r="J9" s="26">
        <f t="shared" si="1"/>
        <v>4.354893448517412</v>
      </c>
      <c r="K9" s="16"/>
    </row>
    <row r="10" spans="1:11" ht="12.75">
      <c r="A10" s="27" t="s">
        <v>2</v>
      </c>
      <c r="B10" s="25">
        <v>18794.6</v>
      </c>
      <c r="C10" s="25">
        <v>17156</v>
      </c>
      <c r="D10" s="28">
        <v>16893.3</v>
      </c>
      <c r="E10" s="111">
        <f t="shared" si="2"/>
        <v>-262.7000000000007</v>
      </c>
      <c r="F10" s="112">
        <f t="shared" si="3"/>
        <v>-1901.2999999999993</v>
      </c>
      <c r="G10" s="94">
        <f aca="true" t="shared" si="5" ref="G10:G40">D10/C10*100</f>
        <v>98.46875728608066</v>
      </c>
      <c r="H10" s="95">
        <f t="shared" si="4"/>
        <v>89.88379640960702</v>
      </c>
      <c r="I10" s="26">
        <f t="shared" si="0"/>
        <v>4.25993702879397</v>
      </c>
      <c r="J10" s="26">
        <f t="shared" si="1"/>
        <v>1.3448889990702253</v>
      </c>
      <c r="K10" s="16"/>
    </row>
    <row r="11" spans="1:11" ht="13.5" customHeight="1">
      <c r="A11" s="27" t="s">
        <v>3</v>
      </c>
      <c r="B11" s="25">
        <v>117</v>
      </c>
      <c r="C11" s="25">
        <v>113.5</v>
      </c>
      <c r="D11" s="28">
        <v>101.4</v>
      </c>
      <c r="E11" s="111">
        <f t="shared" si="2"/>
        <v>-12.099999999999994</v>
      </c>
      <c r="F11" s="112">
        <f t="shared" si="3"/>
        <v>-15.599999999999994</v>
      </c>
      <c r="G11" s="94">
        <f t="shared" si="5"/>
        <v>89.33920704845816</v>
      </c>
      <c r="H11" s="95">
        <f t="shared" si="4"/>
        <v>86.66666666666667</v>
      </c>
      <c r="I11" s="26">
        <f t="shared" si="0"/>
        <v>0.02556975929627181</v>
      </c>
      <c r="J11" s="26">
        <f t="shared" si="1"/>
        <v>0.008072534348275404</v>
      </c>
      <c r="K11" s="16"/>
    </row>
    <row r="12" spans="1:11" ht="23.25" customHeight="1">
      <c r="A12" s="48" t="s">
        <v>29</v>
      </c>
      <c r="B12" s="25">
        <v>1529.2</v>
      </c>
      <c r="C12" s="25">
        <v>800</v>
      </c>
      <c r="D12" s="28">
        <v>1537.8</v>
      </c>
      <c r="E12" s="111">
        <f t="shared" si="2"/>
        <v>737.8</v>
      </c>
      <c r="F12" s="112">
        <f t="shared" si="3"/>
        <v>8.599999999999909</v>
      </c>
      <c r="G12" s="94">
        <f t="shared" si="5"/>
        <v>192.225</v>
      </c>
      <c r="H12" s="95">
        <f t="shared" si="4"/>
        <v>100.56238556107769</v>
      </c>
      <c r="I12" s="26">
        <f t="shared" si="0"/>
        <v>0.3877827992683115</v>
      </c>
      <c r="J12" s="26">
        <f t="shared" si="1"/>
        <v>0.12242547653627134</v>
      </c>
      <c r="K12" s="16"/>
    </row>
    <row r="13" spans="1:11" ht="12.75" customHeight="1">
      <c r="A13" s="27" t="s">
        <v>4</v>
      </c>
      <c r="B13" s="25">
        <v>4926.8</v>
      </c>
      <c r="C13" s="25">
        <v>4138.4</v>
      </c>
      <c r="D13" s="28">
        <v>3982.1</v>
      </c>
      <c r="E13" s="111">
        <f t="shared" si="2"/>
        <v>-156.29999999999973</v>
      </c>
      <c r="F13" s="112">
        <f t="shared" si="3"/>
        <v>-944.7000000000003</v>
      </c>
      <c r="G13" s="94">
        <f t="shared" si="5"/>
        <v>96.22317803982216</v>
      </c>
      <c r="H13" s="95">
        <f t="shared" si="4"/>
        <v>80.82528213038889</v>
      </c>
      <c r="I13" s="26">
        <f t="shared" si="0"/>
        <v>1.0041552119692698</v>
      </c>
      <c r="J13" s="26">
        <f t="shared" si="1"/>
        <v>0.31701813637344656</v>
      </c>
      <c r="K13" s="16"/>
    </row>
    <row r="14" spans="1:11" ht="12.75" customHeight="1" hidden="1">
      <c r="A14" s="27" t="s">
        <v>21</v>
      </c>
      <c r="B14" s="25">
        <v>0</v>
      </c>
      <c r="C14" s="25">
        <v>0</v>
      </c>
      <c r="D14" s="28">
        <v>0</v>
      </c>
      <c r="E14" s="111">
        <f t="shared" si="2"/>
        <v>0</v>
      </c>
      <c r="F14" s="112">
        <f t="shared" si="3"/>
        <v>0</v>
      </c>
      <c r="G14" s="94" t="e">
        <f t="shared" si="5"/>
        <v>#DIV/0!</v>
      </c>
      <c r="H14" s="95" t="e">
        <f t="shared" si="4"/>
        <v>#DIV/0!</v>
      </c>
      <c r="I14" s="26">
        <f t="shared" si="0"/>
        <v>0</v>
      </c>
      <c r="J14" s="26">
        <f t="shared" si="1"/>
        <v>0</v>
      </c>
      <c r="K14" s="16"/>
    </row>
    <row r="15" spans="1:11" ht="11.25" customHeight="1" hidden="1">
      <c r="A15" s="27" t="s">
        <v>14</v>
      </c>
      <c r="B15" s="25">
        <v>0</v>
      </c>
      <c r="C15" s="25">
        <v>0</v>
      </c>
      <c r="D15" s="28">
        <v>0</v>
      </c>
      <c r="E15" s="111">
        <f t="shared" si="2"/>
        <v>0</v>
      </c>
      <c r="F15" s="112">
        <f t="shared" si="3"/>
        <v>0</v>
      </c>
      <c r="G15" s="94" t="e">
        <f t="shared" si="5"/>
        <v>#DIV/0!</v>
      </c>
      <c r="H15" s="95" t="e">
        <f t="shared" si="4"/>
        <v>#DIV/0!</v>
      </c>
      <c r="I15" s="26">
        <f t="shared" si="0"/>
        <v>0</v>
      </c>
      <c r="J15" s="26">
        <f t="shared" si="1"/>
        <v>0</v>
      </c>
      <c r="K15" s="16"/>
    </row>
    <row r="16" spans="1:11" ht="14.25" customHeight="1">
      <c r="A16" s="27" t="s">
        <v>12</v>
      </c>
      <c r="B16" s="25">
        <v>32552.9</v>
      </c>
      <c r="C16" s="25">
        <v>37819.8</v>
      </c>
      <c r="D16" s="28">
        <v>38695</v>
      </c>
      <c r="E16" s="111">
        <f t="shared" si="2"/>
        <v>875.1999999999971</v>
      </c>
      <c r="F16" s="112">
        <f t="shared" si="3"/>
        <v>6142.0999999999985</v>
      </c>
      <c r="G16" s="94">
        <f t="shared" si="5"/>
        <v>102.31413175109334</v>
      </c>
      <c r="H16" s="95">
        <f t="shared" si="4"/>
        <v>118.86805783816494</v>
      </c>
      <c r="I16" s="26">
        <f t="shared" si="0"/>
        <v>9.757611794568417</v>
      </c>
      <c r="J16" s="26">
        <f t="shared" si="1"/>
        <v>3.0805396115041095</v>
      </c>
      <c r="K16" s="16"/>
    </row>
    <row r="17" spans="1:11" ht="13.5" customHeight="1">
      <c r="A17" s="27" t="s">
        <v>19</v>
      </c>
      <c r="B17" s="25">
        <v>10566.9</v>
      </c>
      <c r="C17" s="25">
        <v>8000</v>
      </c>
      <c r="D17" s="28">
        <v>8135.4</v>
      </c>
      <c r="E17" s="111">
        <f t="shared" si="2"/>
        <v>135.39999999999964</v>
      </c>
      <c r="F17" s="112">
        <f t="shared" si="3"/>
        <v>-2431.5</v>
      </c>
      <c r="G17" s="94">
        <f t="shared" si="5"/>
        <v>101.69249999999998</v>
      </c>
      <c r="H17" s="95">
        <f t="shared" si="4"/>
        <v>76.9894671095591</v>
      </c>
      <c r="I17" s="26">
        <f t="shared" si="0"/>
        <v>2.0514814573854996</v>
      </c>
      <c r="J17" s="26">
        <f t="shared" si="1"/>
        <v>0.6476656404039419</v>
      </c>
      <c r="K17" s="16"/>
    </row>
    <row r="18" spans="1:11" ht="13.5" customHeight="1">
      <c r="A18" s="27" t="s">
        <v>24</v>
      </c>
      <c r="B18" s="25">
        <v>65.5</v>
      </c>
      <c r="C18" s="25">
        <v>0</v>
      </c>
      <c r="D18" s="28">
        <v>0</v>
      </c>
      <c r="E18" s="111">
        <f t="shared" si="2"/>
        <v>0</v>
      </c>
      <c r="F18" s="112">
        <f t="shared" si="3"/>
        <v>-65.5</v>
      </c>
      <c r="G18" s="94" t="e">
        <f t="shared" si="5"/>
        <v>#DIV/0!</v>
      </c>
      <c r="H18" s="95">
        <f t="shared" si="4"/>
        <v>0</v>
      </c>
      <c r="I18" s="26">
        <f t="shared" si="0"/>
        <v>0</v>
      </c>
      <c r="J18" s="26">
        <f t="shared" si="1"/>
        <v>0</v>
      </c>
      <c r="K18" s="16"/>
    </row>
    <row r="19" spans="1:11" ht="13.5" customHeight="1">
      <c r="A19" s="27" t="s">
        <v>34</v>
      </c>
      <c r="B19" s="25">
        <v>13.4</v>
      </c>
      <c r="C19" s="25">
        <v>112</v>
      </c>
      <c r="D19" s="28">
        <v>121.2</v>
      </c>
      <c r="E19" s="111">
        <f t="shared" si="2"/>
        <v>9.200000000000003</v>
      </c>
      <c r="F19" s="112">
        <f t="shared" si="3"/>
        <v>107.8</v>
      </c>
      <c r="G19" s="94">
        <f t="shared" si="5"/>
        <v>108.21428571428571</v>
      </c>
      <c r="H19" s="95">
        <f t="shared" si="4"/>
        <v>904.4776119402986</v>
      </c>
      <c r="I19" s="26">
        <f t="shared" si="0"/>
        <v>0.03056267087483376</v>
      </c>
      <c r="J19" s="26">
        <f t="shared" si="1"/>
        <v>0.009648828037583618</v>
      </c>
      <c r="K19" s="16"/>
    </row>
    <row r="20" spans="1:11" ht="14.25" customHeight="1">
      <c r="A20" s="27" t="s">
        <v>5</v>
      </c>
      <c r="B20" s="25">
        <v>1966.7</v>
      </c>
      <c r="C20" s="25">
        <v>2920.1</v>
      </c>
      <c r="D20" s="28">
        <v>2940</v>
      </c>
      <c r="E20" s="111">
        <f t="shared" si="2"/>
        <v>19.90000000000009</v>
      </c>
      <c r="F20" s="112">
        <f t="shared" si="3"/>
        <v>973.3</v>
      </c>
      <c r="G20" s="94">
        <f t="shared" si="5"/>
        <v>100.68148351083867</v>
      </c>
      <c r="H20" s="95">
        <f t="shared" si="4"/>
        <v>149.48899171200486</v>
      </c>
      <c r="I20" s="26">
        <f t="shared" si="0"/>
        <v>0.7413717192410169</v>
      </c>
      <c r="J20" s="26">
        <f t="shared" si="1"/>
        <v>0.23405572962455307</v>
      </c>
      <c r="K20" s="16"/>
    </row>
    <row r="21" spans="1:11" ht="24" customHeight="1">
      <c r="A21" s="48" t="s">
        <v>26</v>
      </c>
      <c r="B21" s="25">
        <v>32960</v>
      </c>
      <c r="C21" s="25">
        <v>38139.5</v>
      </c>
      <c r="D21" s="28">
        <v>37797.1</v>
      </c>
      <c r="E21" s="111">
        <f t="shared" si="2"/>
        <v>-342.40000000000146</v>
      </c>
      <c r="F21" s="112">
        <f t="shared" si="3"/>
        <v>4837.0999999999985</v>
      </c>
      <c r="G21" s="94">
        <f t="shared" si="5"/>
        <v>99.10224308131988</v>
      </c>
      <c r="H21" s="95">
        <f t="shared" si="4"/>
        <v>114.67566747572815</v>
      </c>
      <c r="I21" s="26">
        <f t="shared" si="0"/>
        <v>9.531190819498176</v>
      </c>
      <c r="J21" s="26">
        <f t="shared" si="1"/>
        <v>3.0090570810177537</v>
      </c>
      <c r="K21" s="16"/>
    </row>
    <row r="22" spans="1:11" ht="14.25" customHeight="1">
      <c r="A22" s="27" t="s">
        <v>11</v>
      </c>
      <c r="B22" s="67">
        <v>729.8</v>
      </c>
      <c r="C22" s="25">
        <v>1132.4</v>
      </c>
      <c r="D22" s="28">
        <v>1081.1</v>
      </c>
      <c r="E22" s="111">
        <f t="shared" si="2"/>
        <v>-51.30000000000018</v>
      </c>
      <c r="F22" s="112">
        <f t="shared" si="3"/>
        <v>351.29999999999995</v>
      </c>
      <c r="G22" s="94">
        <f t="shared" si="5"/>
        <v>95.4697986577181</v>
      </c>
      <c r="H22" s="95">
        <f t="shared" si="4"/>
        <v>148.13647574677992</v>
      </c>
      <c r="I22" s="26">
        <f t="shared" si="0"/>
        <v>0.27261801553451137</v>
      </c>
      <c r="J22" s="26">
        <f t="shared" si="1"/>
        <v>0.0860672276520763</v>
      </c>
      <c r="K22" s="16"/>
    </row>
    <row r="23" spans="1:11" ht="14.25" customHeight="1">
      <c r="A23" s="27" t="s">
        <v>17</v>
      </c>
      <c r="B23" s="25">
        <v>3675.7</v>
      </c>
      <c r="C23" s="25">
        <v>3051.5</v>
      </c>
      <c r="D23" s="28">
        <v>1900.4</v>
      </c>
      <c r="E23" s="111">
        <f t="shared" si="2"/>
        <v>-1151.1</v>
      </c>
      <c r="F23" s="112">
        <f t="shared" si="3"/>
        <v>-1775.2999999999997</v>
      </c>
      <c r="G23" s="94">
        <f t="shared" si="5"/>
        <v>62.27756840897919</v>
      </c>
      <c r="H23" s="95">
        <f t="shared" si="4"/>
        <v>51.70171667981609</v>
      </c>
      <c r="I23" s="26">
        <f t="shared" si="0"/>
        <v>0.47921864464137026</v>
      </c>
      <c r="J23" s="26">
        <f t="shared" si="1"/>
        <v>0.1512923498566329</v>
      </c>
      <c r="K23" s="16"/>
    </row>
    <row r="24" spans="1:11" ht="12.75" customHeight="1">
      <c r="A24" s="27" t="s">
        <v>7</v>
      </c>
      <c r="B24" s="25">
        <v>4843.5</v>
      </c>
      <c r="C24" s="25">
        <v>4570.5</v>
      </c>
      <c r="D24" s="28">
        <v>4854.9</v>
      </c>
      <c r="E24" s="111">
        <f t="shared" si="2"/>
        <v>284.39999999999964</v>
      </c>
      <c r="F24" s="112">
        <f t="shared" si="3"/>
        <v>11.399999999999636</v>
      </c>
      <c r="G24" s="94">
        <f t="shared" si="5"/>
        <v>106.2225139481457</v>
      </c>
      <c r="H24" s="95">
        <f t="shared" si="4"/>
        <v>100.23536698668319</v>
      </c>
      <c r="I24" s="26">
        <f t="shared" si="0"/>
        <v>1.2242467890283038</v>
      </c>
      <c r="J24" s="26">
        <f t="shared" si="1"/>
        <v>0.38650243597083084</v>
      </c>
      <c r="K24" s="16"/>
    </row>
    <row r="25" spans="1:11" ht="12.75" customHeight="1" hidden="1">
      <c r="A25" s="29" t="s">
        <v>8</v>
      </c>
      <c r="B25" s="25">
        <v>0</v>
      </c>
      <c r="C25" s="31">
        <v>0</v>
      </c>
      <c r="D25" s="30">
        <v>0</v>
      </c>
      <c r="E25" s="115">
        <f t="shared" si="2"/>
        <v>0</v>
      </c>
      <c r="F25" s="116">
        <f t="shared" si="3"/>
        <v>0</v>
      </c>
      <c r="G25" s="96" t="e">
        <f t="shared" si="5"/>
        <v>#DIV/0!</v>
      </c>
      <c r="H25" s="95" t="e">
        <f t="shared" si="4"/>
        <v>#DIV/0!</v>
      </c>
      <c r="I25" s="26">
        <f t="shared" si="0"/>
        <v>0</v>
      </c>
      <c r="J25" s="26">
        <f t="shared" si="1"/>
        <v>0</v>
      </c>
      <c r="K25" s="16"/>
    </row>
    <row r="26" spans="1:11" ht="15" customHeight="1" thickBot="1">
      <c r="A26" s="29" t="s">
        <v>15</v>
      </c>
      <c r="B26" s="31">
        <v>960.2</v>
      </c>
      <c r="C26" s="31">
        <v>1254.4</v>
      </c>
      <c r="D26" s="30">
        <v>1296.7</v>
      </c>
      <c r="E26" s="115">
        <f t="shared" si="2"/>
        <v>42.299999999999955</v>
      </c>
      <c r="F26" s="116">
        <f t="shared" si="3"/>
        <v>336.5</v>
      </c>
      <c r="G26" s="94">
        <f t="shared" si="5"/>
        <v>103.3721301020408</v>
      </c>
      <c r="H26" s="95">
        <f t="shared" si="4"/>
        <v>135.04478233701312</v>
      </c>
      <c r="I26" s="26">
        <f t="shared" si="0"/>
        <v>0.32698527494551927</v>
      </c>
      <c r="J26" s="26">
        <f t="shared" si="1"/>
        <v>0.1032313144912102</v>
      </c>
      <c r="K26" s="16"/>
    </row>
    <row r="27" spans="1:11" ht="17.25" customHeight="1" thickBot="1">
      <c r="A27" s="32" t="s">
        <v>20</v>
      </c>
      <c r="B27" s="63">
        <f>SUM(B8:B26)</f>
        <v>363287.00000000006</v>
      </c>
      <c r="C27" s="34">
        <f>SUM(C8:C26)</f>
        <v>369631.9</v>
      </c>
      <c r="D27" s="33">
        <f>SUM(D8:D26)</f>
        <v>396562.2</v>
      </c>
      <c r="E27" s="117">
        <f t="shared" si="2"/>
        <v>26930.29999999999</v>
      </c>
      <c r="F27" s="118">
        <f t="shared" si="3"/>
        <v>33275.19999999995</v>
      </c>
      <c r="G27" s="97">
        <f t="shared" si="5"/>
        <v>107.2857077541197</v>
      </c>
      <c r="H27" s="98">
        <f t="shared" si="4"/>
        <v>109.15947997038154</v>
      </c>
      <c r="I27" s="35">
        <f t="shared" si="0"/>
        <v>100</v>
      </c>
      <c r="J27" s="36">
        <f t="shared" si="1"/>
        <v>31.570630973645564</v>
      </c>
      <c r="K27" s="37"/>
    </row>
    <row r="28" spans="1:11" ht="13.5" thickBot="1">
      <c r="A28" s="55" t="s">
        <v>35</v>
      </c>
      <c r="B28" s="69">
        <v>-150.3</v>
      </c>
      <c r="C28" s="57">
        <v>0</v>
      </c>
      <c r="D28" s="24">
        <v>185.9</v>
      </c>
      <c r="E28" s="113">
        <f t="shared" si="2"/>
        <v>185.9</v>
      </c>
      <c r="F28" s="114">
        <f t="shared" si="3"/>
        <v>336.20000000000005</v>
      </c>
      <c r="G28" s="124" t="e">
        <f>D28/C28*100</f>
        <v>#DIV/0!</v>
      </c>
      <c r="H28" s="99">
        <f t="shared" si="4"/>
        <v>-123.6859614105123</v>
      </c>
      <c r="I28" s="41"/>
      <c r="J28" s="92">
        <f>D28/$D$40*100</f>
        <v>0.014799646305171572</v>
      </c>
      <c r="K28" s="16"/>
    </row>
    <row r="29" spans="1:11" s="6" customFormat="1" ht="14.25" thickBot="1">
      <c r="A29" s="56" t="s">
        <v>36</v>
      </c>
      <c r="B29" s="59">
        <f>SUM(B28)</f>
        <v>-150.3</v>
      </c>
      <c r="C29" s="34">
        <f>SUM(C28)</f>
        <v>0</v>
      </c>
      <c r="D29" s="75">
        <f>SUM(D28)</f>
        <v>185.9</v>
      </c>
      <c r="E29" s="117">
        <f t="shared" si="2"/>
        <v>185.9</v>
      </c>
      <c r="F29" s="119">
        <f t="shared" si="3"/>
        <v>336.20000000000005</v>
      </c>
      <c r="G29" s="97" t="e">
        <f>D29/C29*100</f>
        <v>#DIV/0!</v>
      </c>
      <c r="H29" s="98">
        <f t="shared" si="4"/>
        <v>-123.6859614105123</v>
      </c>
      <c r="I29" s="58"/>
      <c r="J29" s="93">
        <f>D29/$D$40*100</f>
        <v>0.014799646305171572</v>
      </c>
      <c r="K29" s="37"/>
    </row>
    <row r="30" spans="1:11" ht="12.75">
      <c r="A30" s="38" t="s">
        <v>13</v>
      </c>
      <c r="B30" s="40">
        <v>95546.8</v>
      </c>
      <c r="C30" s="40">
        <v>75975.1</v>
      </c>
      <c r="D30" s="39">
        <v>75975.1</v>
      </c>
      <c r="E30" s="120">
        <f t="shared" si="2"/>
        <v>0</v>
      </c>
      <c r="F30" s="121">
        <f t="shared" si="3"/>
        <v>-19571.699999999997</v>
      </c>
      <c r="G30" s="100">
        <f t="shared" si="5"/>
        <v>100</v>
      </c>
      <c r="H30" s="101">
        <f t="shared" si="4"/>
        <v>79.51611147626085</v>
      </c>
      <c r="I30" s="41"/>
      <c r="J30" s="92">
        <f t="shared" si="1"/>
        <v>6.048437912856594</v>
      </c>
      <c r="K30" s="16"/>
    </row>
    <row r="31" spans="1:11" ht="12.75">
      <c r="A31" s="27" t="s">
        <v>9</v>
      </c>
      <c r="B31" s="61">
        <v>89753.3</v>
      </c>
      <c r="C31" s="25">
        <v>36738.6</v>
      </c>
      <c r="D31" s="28">
        <v>33533.7</v>
      </c>
      <c r="E31" s="111">
        <f t="shared" si="2"/>
        <v>-3204.9000000000015</v>
      </c>
      <c r="F31" s="112">
        <f t="shared" si="3"/>
        <v>-56219.600000000006</v>
      </c>
      <c r="G31" s="94">
        <f t="shared" si="5"/>
        <v>91.27647760121506</v>
      </c>
      <c r="H31" s="95">
        <f t="shared" si="4"/>
        <v>37.36208028005655</v>
      </c>
      <c r="I31" s="41"/>
      <c r="J31" s="92">
        <f t="shared" si="1"/>
        <v>2.6696444287451957</v>
      </c>
      <c r="K31" s="16"/>
    </row>
    <row r="32" spans="1:11" ht="12.75">
      <c r="A32" s="27" t="s">
        <v>10</v>
      </c>
      <c r="B32" s="61">
        <v>644583.2</v>
      </c>
      <c r="C32" s="25">
        <v>641787.9</v>
      </c>
      <c r="D32" s="28">
        <v>641124</v>
      </c>
      <c r="E32" s="111">
        <f t="shared" si="2"/>
        <v>-663.9000000000233</v>
      </c>
      <c r="F32" s="112">
        <f t="shared" si="3"/>
        <v>-3459.1999999999534</v>
      </c>
      <c r="G32" s="94">
        <f t="shared" si="5"/>
        <v>99.89655460939665</v>
      </c>
      <c r="H32" s="95">
        <f t="shared" si="4"/>
        <v>99.46334313398178</v>
      </c>
      <c r="I32" s="41"/>
      <c r="J32" s="92">
        <f t="shared" si="1"/>
        <v>51.04038965979999</v>
      </c>
      <c r="K32" s="16"/>
    </row>
    <row r="33" spans="1:11" ht="13.5" thickBot="1">
      <c r="A33" s="29" t="s">
        <v>16</v>
      </c>
      <c r="B33" s="31">
        <v>94699.9</v>
      </c>
      <c r="C33" s="31">
        <v>95244.9</v>
      </c>
      <c r="D33" s="30">
        <v>91803.9</v>
      </c>
      <c r="E33" s="115">
        <f t="shared" si="2"/>
        <v>-3441</v>
      </c>
      <c r="F33" s="116">
        <f t="shared" si="3"/>
        <v>-2896</v>
      </c>
      <c r="G33" s="102">
        <f t="shared" si="5"/>
        <v>96.38720813397883</v>
      </c>
      <c r="H33" s="103">
        <f t="shared" si="4"/>
        <v>96.94191862926994</v>
      </c>
      <c r="I33" s="41"/>
      <c r="J33" s="92">
        <f t="shared" si="1"/>
        <v>7.308581223428404</v>
      </c>
      <c r="K33" s="16"/>
    </row>
    <row r="34" spans="1:11" s="6" customFormat="1" ht="14.25" thickBot="1">
      <c r="A34" s="32" t="s">
        <v>25</v>
      </c>
      <c r="B34" s="62">
        <f>SUM(B30:B33)</f>
        <v>924583.2</v>
      </c>
      <c r="C34" s="34">
        <f>SUM(C30:C33)</f>
        <v>849746.5000000001</v>
      </c>
      <c r="D34" s="33">
        <f>SUM(D30:D33)</f>
        <v>842436.7000000001</v>
      </c>
      <c r="E34" s="117">
        <f t="shared" si="2"/>
        <v>-7309.800000000047</v>
      </c>
      <c r="F34" s="118">
        <f t="shared" si="3"/>
        <v>-82146.49999999988</v>
      </c>
      <c r="G34" s="97">
        <f t="shared" si="5"/>
        <v>99.1397669775633</v>
      </c>
      <c r="H34" s="98">
        <f t="shared" si="4"/>
        <v>91.11529389675262</v>
      </c>
      <c r="I34" s="42"/>
      <c r="J34" s="92">
        <f t="shared" si="1"/>
        <v>67.0670532248302</v>
      </c>
      <c r="K34" s="37"/>
    </row>
    <row r="35" spans="1:11" s="6" customFormat="1" ht="12.75" customHeight="1">
      <c r="A35" s="49" t="s">
        <v>27</v>
      </c>
      <c r="B35" s="70">
        <v>16065.1</v>
      </c>
      <c r="C35" s="90">
        <v>17378.6</v>
      </c>
      <c r="D35" s="91">
        <v>17402.1</v>
      </c>
      <c r="E35" s="120">
        <f t="shared" si="2"/>
        <v>23.5</v>
      </c>
      <c r="F35" s="121">
        <f t="shared" si="3"/>
        <v>1336.9999999999982</v>
      </c>
      <c r="G35" s="100">
        <f t="shared" si="5"/>
        <v>100.135223780972</v>
      </c>
      <c r="H35" s="101">
        <f t="shared" si="4"/>
        <v>108.32238828267486</v>
      </c>
      <c r="I35" s="42"/>
      <c r="J35" s="92">
        <f t="shared" si="1"/>
        <v>1.3853949702379031</v>
      </c>
      <c r="K35" s="37"/>
    </row>
    <row r="36" spans="1:11" ht="12.75">
      <c r="A36" s="43" t="s">
        <v>23</v>
      </c>
      <c r="B36" s="71">
        <v>18.3</v>
      </c>
      <c r="C36" s="40">
        <v>0</v>
      </c>
      <c r="D36" s="39">
        <v>0</v>
      </c>
      <c r="E36" s="120">
        <f t="shared" si="2"/>
        <v>0</v>
      </c>
      <c r="F36" s="121">
        <f t="shared" si="3"/>
        <v>-18.3</v>
      </c>
      <c r="G36" s="100" t="e">
        <f t="shared" si="5"/>
        <v>#DIV/0!</v>
      </c>
      <c r="H36" s="101">
        <f t="shared" si="4"/>
        <v>0</v>
      </c>
      <c r="I36" s="41"/>
      <c r="J36" s="92">
        <f t="shared" si="1"/>
        <v>0</v>
      </c>
      <c r="K36" s="16"/>
    </row>
    <row r="37" spans="1:11" ht="12.75">
      <c r="A37" s="27" t="s">
        <v>39</v>
      </c>
      <c r="B37" s="68">
        <v>12232.3</v>
      </c>
      <c r="C37" s="64">
        <v>0</v>
      </c>
      <c r="D37" s="24">
        <v>0</v>
      </c>
      <c r="E37" s="113">
        <f t="shared" si="2"/>
        <v>0</v>
      </c>
      <c r="F37" s="114">
        <f t="shared" si="3"/>
        <v>-12232.3</v>
      </c>
      <c r="G37" s="124" t="e">
        <f t="shared" si="5"/>
        <v>#DIV/0!</v>
      </c>
      <c r="H37" s="99">
        <f t="shared" si="4"/>
        <v>0</v>
      </c>
      <c r="I37" s="41"/>
      <c r="J37" s="92">
        <f t="shared" si="1"/>
        <v>0</v>
      </c>
      <c r="K37" s="16"/>
    </row>
    <row r="38" spans="1:11" ht="13.5" thickBot="1">
      <c r="A38" s="44" t="s">
        <v>18</v>
      </c>
      <c r="B38" s="71">
        <v>-1136.6</v>
      </c>
      <c r="C38" s="66">
        <v>0</v>
      </c>
      <c r="D38" s="73">
        <v>-475.8</v>
      </c>
      <c r="E38" s="122">
        <f t="shared" si="2"/>
        <v>-475.8</v>
      </c>
      <c r="F38" s="123">
        <f t="shared" si="3"/>
        <v>660.8</v>
      </c>
      <c r="G38" s="125" t="e">
        <f t="shared" si="5"/>
        <v>#DIV/0!</v>
      </c>
      <c r="H38" s="104">
        <f t="shared" si="4"/>
        <v>41.86169276790428</v>
      </c>
      <c r="I38" s="41"/>
      <c r="J38" s="92">
        <f t="shared" si="1"/>
        <v>-0.03787881501883074</v>
      </c>
      <c r="K38" s="16"/>
    </row>
    <row r="39" spans="1:11" s="6" customFormat="1" ht="18" customHeight="1" thickBot="1">
      <c r="A39" s="45" t="s">
        <v>49</v>
      </c>
      <c r="B39" s="60">
        <f>B34+B36+B38+B35+B29+B37</f>
        <v>951612</v>
      </c>
      <c r="C39" s="65">
        <f>C34+C36+C38+C35+C29+C37</f>
        <v>867125.1000000001</v>
      </c>
      <c r="D39" s="75">
        <f>D34+D36+D38+D35+D29+D37</f>
        <v>859548.9</v>
      </c>
      <c r="E39" s="117">
        <f t="shared" si="2"/>
        <v>-7576.20000000007</v>
      </c>
      <c r="F39" s="119">
        <f t="shared" si="3"/>
        <v>-92063.09999999998</v>
      </c>
      <c r="G39" s="97">
        <f t="shared" si="5"/>
        <v>99.12628523842753</v>
      </c>
      <c r="H39" s="98">
        <f t="shared" si="4"/>
        <v>90.32556335985676</v>
      </c>
      <c r="I39" s="46"/>
      <c r="J39" s="36">
        <f>D39/$D$40*100</f>
        <v>68.42936902635444</v>
      </c>
      <c r="K39" s="37"/>
    </row>
    <row r="40" spans="1:11" ht="17.25" thickBot="1">
      <c r="A40" s="32" t="s">
        <v>6</v>
      </c>
      <c r="B40" s="72">
        <f>B39+B27</f>
        <v>1314899</v>
      </c>
      <c r="C40" s="65">
        <f>C39+C27</f>
        <v>1236757</v>
      </c>
      <c r="D40" s="75">
        <f>D39+D27</f>
        <v>1256111.1</v>
      </c>
      <c r="E40" s="117">
        <f t="shared" si="2"/>
        <v>19354.100000000093</v>
      </c>
      <c r="F40" s="119">
        <f t="shared" si="3"/>
        <v>-58787.89999999991</v>
      </c>
      <c r="G40" s="97">
        <f t="shared" si="5"/>
        <v>101.56490725340548</v>
      </c>
      <c r="H40" s="98">
        <f t="shared" si="4"/>
        <v>95.52909386956718</v>
      </c>
      <c r="I40" s="46"/>
      <c r="J40" s="36">
        <f>D40/$D$40*100</f>
        <v>100</v>
      </c>
      <c r="K40" s="47"/>
    </row>
    <row r="41" spans="1:11" ht="13.5">
      <c r="A41" s="87"/>
      <c r="B41" s="88"/>
      <c r="C41" s="107"/>
      <c r="D41" s="88"/>
      <c r="E41" s="88"/>
      <c r="F41" s="88"/>
      <c r="G41" s="89"/>
      <c r="H41" s="81"/>
      <c r="I41" s="82"/>
      <c r="J41" s="82"/>
      <c r="K41" s="16"/>
    </row>
    <row r="42" spans="1:8" ht="13.5">
      <c r="A42" s="9"/>
      <c r="B42" s="3"/>
      <c r="C42" s="108"/>
      <c r="D42" s="3"/>
      <c r="E42" s="3"/>
      <c r="F42" s="3"/>
      <c r="G42" s="8"/>
      <c r="H42" s="4"/>
    </row>
    <row r="43" spans="1:8" ht="13.5">
      <c r="A43" s="2"/>
      <c r="B43" s="10"/>
      <c r="C43" s="109"/>
      <c r="D43" s="10"/>
      <c r="E43" s="10"/>
      <c r="F43" s="10"/>
      <c r="G43" s="11"/>
      <c r="H43" s="12"/>
    </row>
    <row r="44" spans="1:8" ht="6.75" customHeight="1">
      <c r="A44" s="2"/>
      <c r="B44" s="13"/>
      <c r="C44" s="110"/>
      <c r="D44" s="13"/>
      <c r="E44" s="13"/>
      <c r="F44" s="13"/>
      <c r="G44" s="11"/>
      <c r="H44" s="4"/>
    </row>
    <row r="45" spans="1:8" ht="13.5">
      <c r="A45" s="14"/>
      <c r="B45" s="13"/>
      <c r="C45" s="110"/>
      <c r="D45" s="13"/>
      <c r="E45" s="13"/>
      <c r="F45" s="13"/>
      <c r="G45" s="11"/>
      <c r="H45" s="4"/>
    </row>
    <row r="46" spans="1:8" ht="13.5">
      <c r="A46" s="7"/>
      <c r="B46" s="13"/>
      <c r="C46" s="110"/>
      <c r="D46" s="13"/>
      <c r="E46" s="13"/>
      <c r="F46" s="13"/>
      <c r="G46" s="11"/>
      <c r="H46" s="4"/>
    </row>
    <row r="47" ht="13.5">
      <c r="A47" s="7"/>
    </row>
    <row r="48" ht="13.5">
      <c r="A48" s="7"/>
    </row>
  </sheetData>
  <sheetProtection/>
  <mergeCells count="8">
    <mergeCell ref="A3:H3"/>
    <mergeCell ref="I6:J6"/>
    <mergeCell ref="G6:H6"/>
    <mergeCell ref="A6:A7"/>
    <mergeCell ref="B6:B7"/>
    <mergeCell ref="C6:C7"/>
    <mergeCell ref="D6:D7"/>
    <mergeCell ref="E6:F6"/>
  </mergeCells>
  <printOptions/>
  <pageMargins left="0.1968503937007874" right="0.1968503937007874" top="0.7874015748031497" bottom="0.1968503937007874" header="0.5118110236220472" footer="0.5118110236220472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Сурядная</dc:creator>
  <cp:keywords/>
  <dc:description/>
  <cp:lastModifiedBy>Дубовицкая Виктория Е.</cp:lastModifiedBy>
  <cp:lastPrinted>2018-02-05T07:41:35Z</cp:lastPrinted>
  <dcterms:created xsi:type="dcterms:W3CDTF">2006-03-15T08:37:36Z</dcterms:created>
  <dcterms:modified xsi:type="dcterms:W3CDTF">2018-02-06T06:24:09Z</dcterms:modified>
  <cp:category/>
  <cp:version/>
  <cp:contentType/>
  <cp:contentStatus/>
</cp:coreProperties>
</file>