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приложение 5.2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<sst xmlns="http://schemas.openxmlformats.org/spreadsheetml/2006/main" count="104" uniqueCount="76">
  <si>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</si>
  <si>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</si>
  <si>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</si>
  <si>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</si>
  <si>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</si>
  <si>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</si>
  <si>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</si>
  <si>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</si>
  <si>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</si>
  <si>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</si>
  <si>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</si>
  <si>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</si>
  <si>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</si>
  <si>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</si>
  <si>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</si>
  <si>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</si>
  <si>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</si>
  <si>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</si>
  <si>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</si>
  <si>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</si>
  <si>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</si>
  <si>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</si>
  <si>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</si>
  <si>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</si>
  <si>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</si>
  <si>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</si>
  <si>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На питание обучающихся в общеобразовательных учр.  -                на обеспечение полномочия (соц.выпл)</t>
  </si>
  <si>
    <t>За счет средств бюджетов другого уровня (субвенции),              в том числе: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</si>
  <si>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</si>
  <si>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</si>
  <si>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</si>
  <si>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</si>
  <si>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</si>
  <si>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</si>
  <si>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</si>
  <si>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</si>
  <si>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</si>
  <si>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</si>
  <si>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</si>
  <si>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0420100040</t>
  </si>
  <si>
    <t>0420171530</t>
  </si>
  <si>
    <t>8320271440</t>
  </si>
  <si>
    <t>8340271440</t>
  </si>
  <si>
    <t>из бюджета Сланцевского муниципального района</t>
  </si>
  <si>
    <t>На МП «Развитие образования муниципального образования Сланцевский муниципальный район Ленинградской области"</t>
  </si>
  <si>
    <t>На МП«Развитие образования муниципального образования Сланцевский муниципальный район Ленинградской области "</t>
  </si>
  <si>
    <t>04201S0510</t>
  </si>
  <si>
    <t>На укрепление материально-технической базы организаций общего образования</t>
  </si>
  <si>
    <t>634</t>
  </si>
  <si>
    <t>за счет средств бюджетов другого уровня (субсидии),                                      в том числе:</t>
  </si>
  <si>
    <t>499</t>
  </si>
  <si>
    <t xml:space="preserve">0702 </t>
  </si>
  <si>
    <t xml:space="preserve">0702         </t>
  </si>
  <si>
    <t xml:space="preserve">На подпрограмму " Развитие молодежной политики на территории Сланцевского муниципального района" </t>
  </si>
  <si>
    <r>
      <t xml:space="preserve">За счет средств бюджетов другого уровня (субвенции на реализацию программ </t>
    </r>
    <r>
      <rPr>
        <b/>
        <u val="single"/>
        <sz val="9"/>
        <rFont val="Times New Roman"/>
        <family val="1"/>
      </rPr>
      <t>дошкольного образования</t>
    </r>
    <r>
      <rPr>
        <sz val="9"/>
        <rFont val="Times New Roman"/>
        <family val="1"/>
      </rPr>
      <t>)</t>
    </r>
  </si>
  <si>
    <t xml:space="preserve">0701 </t>
  </si>
  <si>
    <t>0410171350</t>
  </si>
  <si>
    <t xml:space="preserve">611 </t>
  </si>
  <si>
    <t>181</t>
  </si>
  <si>
    <t>0430181190</t>
  </si>
  <si>
    <t>420</t>
  </si>
  <si>
    <t>Развитие воспитательного потенциала системы общего образования</t>
  </si>
  <si>
    <t>за счет средств местного бюджета:</t>
  </si>
  <si>
    <t>08101S4300</t>
  </si>
  <si>
    <t xml:space="preserve">414    415    417       425    428                        489     </t>
  </si>
  <si>
    <t>04201S4700</t>
  </si>
  <si>
    <t>604</t>
  </si>
  <si>
    <t>417 425 489</t>
  </si>
  <si>
    <t xml:space="preserve">Организация электронного и дистанционного обучения детей-инвалидов
</t>
  </si>
  <si>
    <t>На МП "Капитальный ремонт и строительство объектов капитального строительства в  Сланцевского мун. Районе 2017-2019", в т.ч.:</t>
  </si>
  <si>
    <t>на 2020 год</t>
  </si>
  <si>
    <t>на 2021год</t>
  </si>
  <si>
    <t>Приложение 5.2</t>
  </si>
  <si>
    <t xml:space="preserve">                               Субсидии, выделяемые бюджетным общеобразовательным учреждениям на 2020 и 2021  годы                                                                                                                                        </t>
  </si>
  <si>
    <t>к решению совета депутатов</t>
  </si>
  <si>
    <t xml:space="preserve">от   21.12.2018   №    530-рсд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</si>
</sst>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</numFmts>
  <fonts count="65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vertical="center"/>
    </xf>
    <xf numFmtId="188" fontId="6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 vertical="center"/>
    </xf>
    <xf numFmtId="0" fontId="62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188" fontId="59" fillId="0" borderId="0" xfId="60" applyNumberFormat="1" applyFont="1" applyFill="1" applyBorder="1" applyAlignment="1">
      <alignment horizontal="right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62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88" fontId="7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O8" sqref="O8"/>
    </sheetView>
  </sheetViews>
  <sheetFormatPr defaultColWidth="8.8515625" defaultRowHeight="12.75"/>
  <cols>
    <col min="1" max="1" width="20.28125" style="30" customWidth="1"/>
    <col min="2" max="2" width="5.140625" style="31" customWidth="1"/>
    <col min="3" max="3" width="9.00390625" style="31" customWidth="1"/>
    <col min="4" max="4" width="4.421875" style="31" customWidth="1"/>
    <col min="5" max="5" width="5.00390625" style="31" customWidth="1"/>
    <col min="6" max="6" width="3.57421875" style="31" customWidth="1"/>
    <col min="7" max="7" width="9.28125" style="31" customWidth="1"/>
    <col min="8" max="9" width="10.28125" style="31" customWidth="1"/>
    <col min="10" max="10" width="10.8515625" style="31" customWidth="1"/>
    <col min="11" max="11" width="9.8515625" style="31" customWidth="1"/>
    <col min="12" max="12" width="9.7109375" style="32" customWidth="1"/>
    <col min="13" max="13" width="9.8515625" style="32" customWidth="1"/>
    <col min="14" max="14" width="9.57421875" style="32" customWidth="1"/>
    <col min="15" max="15" width="10.28125" style="32" customWidth="1"/>
    <col min="16" max="16" width="9.421875" style="32" customWidth="1"/>
    <col min="17" max="16384" width="8.8515625" style="32" customWidth="1"/>
  </cols>
  <sheetData>
    <row r="1" spans="1:16" s="28" customFormat="1" ht="12.75">
      <c r="A1" s="36"/>
      <c r="I1" s="3"/>
      <c r="J1" s="3"/>
      <c r="K1" s="4"/>
      <c r="N1" s="3"/>
      <c r="O1" s="3"/>
      <c r="P1" s="4" t="s">
        <v>72</v>
      </c>
    </row>
    <row r="2" spans="1:16" s="28" customFormat="1" ht="12.75">
      <c r="A2" s="36"/>
      <c r="I2" s="3"/>
      <c r="J2" s="3"/>
      <c r="K2" s="1"/>
      <c r="N2" s="3"/>
      <c r="O2" s="3"/>
      <c r="P2" s="1" t="s">
        <v>74</v>
      </c>
    </row>
    <row r="3" spans="1:16" s="28" customFormat="1" ht="12.75">
      <c r="A3" s="36"/>
      <c r="I3" s="3"/>
      <c r="J3" s="3"/>
      <c r="K3" s="1"/>
      <c r="N3" s="3"/>
      <c r="O3" s="3"/>
      <c r="P3" s="1" t="s">
        <v>8</v>
      </c>
    </row>
    <row r="4" spans="1:16" s="28" customFormat="1" ht="12.75">
      <c r="A4" s="36"/>
      <c r="I4" s="3"/>
      <c r="J4" s="3"/>
      <c r="K4" s="2"/>
      <c r="N4" s="3"/>
      <c r="O4" s="3"/>
      <c r="P4" s="2" t="s">
        <v>9</v>
      </c>
    </row>
    <row r="5" spans="1:16" s="28" customFormat="1" ht="12.75">
      <c r="A5" s="36"/>
      <c r="I5" s="3"/>
      <c r="J5" s="3"/>
      <c r="K5" s="2"/>
      <c r="N5" s="3"/>
      <c r="O5" s="3"/>
      <c r="P5" s="2" t="s">
        <v>38</v>
      </c>
    </row>
    <row r="6" spans="1:16" s="28" customFormat="1" ht="12.75">
      <c r="A6" s="36"/>
      <c r="I6" s="3"/>
      <c r="J6" s="3"/>
      <c r="K6" s="2"/>
      <c r="N6" s="3"/>
      <c r="O6" s="3"/>
      <c r="P6" s="2" t="s">
        <v>75</v>
      </c>
    </row>
    <row r="7" spans="1:16" s="28" customFormat="1" ht="12.75">
      <c r="A7" s="36"/>
      <c r="K7" s="37"/>
      <c r="P7" s="37"/>
    </row>
    <row r="8" spans="1:11" s="28" customFormat="1" ht="12.75">
      <c r="A8" s="36"/>
      <c r="K8" s="38"/>
    </row>
    <row r="9" spans="1:15" s="29" customFormat="1" ht="21" customHeight="1">
      <c r="A9" s="57" t="s">
        <v>73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 s="29" customFormat="1" ht="24" customHeight="1">
      <c r="A10" s="57" t="s">
        <v>43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1" s="29" customFormat="1" ht="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6" ht="13.5" thickBot="1">
      <c r="A12" s="11"/>
      <c r="B12" s="10"/>
      <c r="C12" s="10"/>
      <c r="D12" s="10"/>
      <c r="E12" s="10"/>
      <c r="F12" s="10"/>
      <c r="G12" s="10"/>
      <c r="H12" s="10"/>
      <c r="I12" s="10"/>
      <c r="J12" s="74"/>
      <c r="K12" s="74"/>
      <c r="O12" s="74" t="s">
        <v>10</v>
      </c>
      <c r="P12" s="74"/>
    </row>
    <row r="13" spans="1:16" ht="12.75">
      <c r="A13" s="62"/>
      <c r="B13" s="65"/>
      <c r="C13" s="65"/>
      <c r="D13" s="65"/>
      <c r="E13" s="65"/>
      <c r="F13" s="66"/>
      <c r="G13" s="71" t="s">
        <v>70</v>
      </c>
      <c r="H13" s="72"/>
      <c r="I13" s="72"/>
      <c r="J13" s="72"/>
      <c r="K13" s="73"/>
      <c r="L13" s="71" t="s">
        <v>71</v>
      </c>
      <c r="M13" s="72"/>
      <c r="N13" s="72"/>
      <c r="O13" s="72"/>
      <c r="P13" s="73"/>
    </row>
    <row r="14" spans="1:16" ht="30.75" customHeight="1">
      <c r="A14" s="63"/>
      <c r="B14" s="65" t="s">
        <v>14</v>
      </c>
      <c r="C14" s="65"/>
      <c r="D14" s="65"/>
      <c r="E14" s="65"/>
      <c r="F14" s="66"/>
      <c r="G14" s="69" t="s">
        <v>24</v>
      </c>
      <c r="H14" s="65"/>
      <c r="I14" s="65"/>
      <c r="J14" s="65"/>
      <c r="K14" s="70"/>
      <c r="L14" s="69" t="s">
        <v>24</v>
      </c>
      <c r="M14" s="65"/>
      <c r="N14" s="65"/>
      <c r="O14" s="65"/>
      <c r="P14" s="70"/>
    </row>
    <row r="15" spans="1:16" s="33" customFormat="1" ht="52.5" customHeight="1">
      <c r="A15" s="64"/>
      <c r="B15" s="52" t="s">
        <v>0</v>
      </c>
      <c r="C15" s="52" t="s">
        <v>1</v>
      </c>
      <c r="D15" s="52" t="s">
        <v>2</v>
      </c>
      <c r="E15" s="52" t="s">
        <v>32</v>
      </c>
      <c r="F15" s="53" t="s">
        <v>33</v>
      </c>
      <c r="G15" s="51" t="s">
        <v>23</v>
      </c>
      <c r="H15" s="7" t="s">
        <v>20</v>
      </c>
      <c r="I15" s="7" t="s">
        <v>21</v>
      </c>
      <c r="J15" s="7" t="s">
        <v>22</v>
      </c>
      <c r="K15" s="54" t="s">
        <v>15</v>
      </c>
      <c r="L15" s="51" t="s">
        <v>23</v>
      </c>
      <c r="M15" s="7" t="s">
        <v>20</v>
      </c>
      <c r="N15" s="7" t="s">
        <v>21</v>
      </c>
      <c r="O15" s="7" t="s">
        <v>22</v>
      </c>
      <c r="P15" s="54" t="s">
        <v>15</v>
      </c>
    </row>
    <row r="16" spans="1:16" ht="29.25" customHeight="1">
      <c r="A16" s="58" t="s">
        <v>6</v>
      </c>
      <c r="B16" s="59"/>
      <c r="C16" s="59"/>
      <c r="D16" s="59"/>
      <c r="E16" s="59"/>
      <c r="F16" s="59"/>
      <c r="G16" s="55"/>
      <c r="H16" s="55"/>
      <c r="I16" s="55"/>
      <c r="J16" s="55"/>
      <c r="K16" s="56"/>
      <c r="L16" s="55"/>
      <c r="M16" s="55"/>
      <c r="N16" s="55"/>
      <c r="O16" s="55"/>
      <c r="P16" s="56"/>
    </row>
    <row r="17" spans="1:16" ht="24" customHeight="1">
      <c r="A17" s="81" t="s">
        <v>44</v>
      </c>
      <c r="B17" s="60"/>
      <c r="C17" s="60"/>
      <c r="D17" s="60"/>
      <c r="E17" s="60"/>
      <c r="F17" s="60"/>
      <c r="G17" s="60"/>
      <c r="H17" s="60"/>
      <c r="I17" s="60"/>
      <c r="J17" s="61"/>
      <c r="K17" s="9">
        <f>K19+K20</f>
        <v>266597.6</v>
      </c>
      <c r="L17" s="60"/>
      <c r="M17" s="60"/>
      <c r="N17" s="60"/>
      <c r="O17" s="61"/>
      <c r="P17" s="9">
        <f>P19+P20</f>
        <v>270303.5</v>
      </c>
    </row>
    <row r="18" spans="1:16" s="41" customFormat="1" ht="36">
      <c r="A18" s="15" t="s">
        <v>18</v>
      </c>
      <c r="B18" s="23"/>
      <c r="C18" s="23"/>
      <c r="D18" s="23"/>
      <c r="E18" s="23"/>
      <c r="F18" s="23"/>
      <c r="G18" s="25">
        <f aca="true" t="shared" si="0" ref="G18:P18">G19</f>
        <v>6042.7</v>
      </c>
      <c r="H18" s="25">
        <f t="shared" si="0"/>
        <v>7824.1</v>
      </c>
      <c r="I18" s="25">
        <f t="shared" si="0"/>
        <v>12031</v>
      </c>
      <c r="J18" s="25">
        <f t="shared" si="0"/>
        <v>25579</v>
      </c>
      <c r="K18" s="25">
        <f t="shared" si="0"/>
        <v>51476.8</v>
      </c>
      <c r="L18" s="25">
        <f t="shared" si="0"/>
        <v>6477.7</v>
      </c>
      <c r="M18" s="25">
        <f t="shared" si="0"/>
        <v>8387.3</v>
      </c>
      <c r="N18" s="25">
        <f t="shared" si="0"/>
        <v>12897.1</v>
      </c>
      <c r="O18" s="25">
        <f t="shared" si="0"/>
        <v>27420.6</v>
      </c>
      <c r="P18" s="25">
        <f t="shared" si="0"/>
        <v>55182.7</v>
      </c>
    </row>
    <row r="19" spans="1:16" s="34" customFormat="1" ht="30" customHeight="1">
      <c r="A19" s="5" t="s">
        <v>29</v>
      </c>
      <c r="B19" s="20" t="s">
        <v>3</v>
      </c>
      <c r="C19" s="20" t="s">
        <v>39</v>
      </c>
      <c r="D19" s="20" t="s">
        <v>30</v>
      </c>
      <c r="E19" s="20" t="s">
        <v>36</v>
      </c>
      <c r="F19" s="20" t="s">
        <v>11</v>
      </c>
      <c r="G19" s="21">
        <v>6042.7</v>
      </c>
      <c r="H19" s="21">
        <v>7824.1</v>
      </c>
      <c r="I19" s="21">
        <v>12031</v>
      </c>
      <c r="J19" s="21">
        <v>25579</v>
      </c>
      <c r="K19" s="21">
        <f>SUM(G19:J19)</f>
        <v>51476.8</v>
      </c>
      <c r="L19" s="21">
        <v>6477.7</v>
      </c>
      <c r="M19" s="21">
        <v>8387.3</v>
      </c>
      <c r="N19" s="21">
        <v>12897.1</v>
      </c>
      <c r="O19" s="21">
        <v>27420.6</v>
      </c>
      <c r="P19" s="21">
        <f>SUM(L19:O19)</f>
        <v>55182.7</v>
      </c>
    </row>
    <row r="20" spans="1:16" s="41" customFormat="1" ht="47.25" customHeight="1">
      <c r="A20" s="15" t="s">
        <v>49</v>
      </c>
      <c r="B20" s="23"/>
      <c r="C20" s="23"/>
      <c r="D20" s="23"/>
      <c r="E20" s="23"/>
      <c r="F20" s="23"/>
      <c r="G20" s="25">
        <f aca="true" t="shared" si="1" ref="G20:P20">G21+G22</f>
        <v>38176</v>
      </c>
      <c r="H20" s="25">
        <f t="shared" si="1"/>
        <v>36872.2</v>
      </c>
      <c r="I20" s="25">
        <f t="shared" si="1"/>
        <v>69065.9</v>
      </c>
      <c r="J20" s="25">
        <f t="shared" si="1"/>
        <v>71006.7</v>
      </c>
      <c r="K20" s="25">
        <f t="shared" si="1"/>
        <v>215120.8</v>
      </c>
      <c r="L20" s="25">
        <f t="shared" si="1"/>
        <v>38176</v>
      </c>
      <c r="M20" s="25">
        <f t="shared" si="1"/>
        <v>36872.2</v>
      </c>
      <c r="N20" s="25">
        <f t="shared" si="1"/>
        <v>69065.9</v>
      </c>
      <c r="O20" s="25">
        <f t="shared" si="1"/>
        <v>71006.7</v>
      </c>
      <c r="P20" s="25">
        <f t="shared" si="1"/>
        <v>215120.8</v>
      </c>
    </row>
    <row r="21" spans="1:16" s="22" customFormat="1" ht="58.5" customHeight="1">
      <c r="A21" s="5" t="s">
        <v>54</v>
      </c>
      <c r="B21" s="44" t="s">
        <v>55</v>
      </c>
      <c r="C21" s="20" t="s">
        <v>56</v>
      </c>
      <c r="D21" s="20" t="s">
        <v>57</v>
      </c>
      <c r="E21" s="44" t="s">
        <v>11</v>
      </c>
      <c r="F21" s="20" t="s">
        <v>58</v>
      </c>
      <c r="G21" s="21">
        <v>0</v>
      </c>
      <c r="H21" s="21">
        <v>0</v>
      </c>
      <c r="I21" s="21">
        <v>0</v>
      </c>
      <c r="J21" s="21">
        <v>15905.6</v>
      </c>
      <c r="K21" s="46">
        <f>SUM(G21:J21)</f>
        <v>15905.6</v>
      </c>
      <c r="L21" s="21">
        <v>0</v>
      </c>
      <c r="M21" s="21">
        <v>0</v>
      </c>
      <c r="N21" s="21">
        <v>0</v>
      </c>
      <c r="O21" s="21">
        <v>15905.6</v>
      </c>
      <c r="P21" s="46">
        <f>SUM(L21:O21)</f>
        <v>15905.6</v>
      </c>
    </row>
    <row r="22" spans="1:16" s="34" customFormat="1" ht="63" customHeight="1">
      <c r="A22" s="12" t="s">
        <v>28</v>
      </c>
      <c r="B22" s="23" t="s">
        <v>3</v>
      </c>
      <c r="C22" s="23" t="s">
        <v>40</v>
      </c>
      <c r="D22" s="23" t="s">
        <v>30</v>
      </c>
      <c r="E22" s="23" t="s">
        <v>11</v>
      </c>
      <c r="F22" s="23" t="s">
        <v>12</v>
      </c>
      <c r="G22" s="21">
        <v>38176</v>
      </c>
      <c r="H22" s="21">
        <v>36872.2</v>
      </c>
      <c r="I22" s="21">
        <v>69065.9</v>
      </c>
      <c r="J22" s="21">
        <v>55101.1</v>
      </c>
      <c r="K22" s="24">
        <f>SUM(G22:J22)</f>
        <v>199215.19999999998</v>
      </c>
      <c r="L22" s="21">
        <v>38176</v>
      </c>
      <c r="M22" s="21">
        <v>36872.2</v>
      </c>
      <c r="N22" s="21">
        <v>69065.9</v>
      </c>
      <c r="O22" s="21">
        <v>55101.1</v>
      </c>
      <c r="P22" s="24">
        <f>SUM(L22:O22)</f>
        <v>199215.19999999998</v>
      </c>
    </row>
    <row r="23" spans="1:16" ht="36.75" customHeight="1">
      <c r="A23" s="75" t="s">
        <v>17</v>
      </c>
      <c r="B23" s="76"/>
      <c r="C23" s="76"/>
      <c r="D23" s="76"/>
      <c r="E23" s="76"/>
      <c r="F23" s="77"/>
      <c r="G23" s="13">
        <f aca="true" t="shared" si="2" ref="G23:P23">G18+G20</f>
        <v>44218.7</v>
      </c>
      <c r="H23" s="13">
        <f t="shared" si="2"/>
        <v>44696.299999999996</v>
      </c>
      <c r="I23" s="13">
        <f t="shared" si="2"/>
        <v>81096.9</v>
      </c>
      <c r="J23" s="13">
        <f t="shared" si="2"/>
        <v>96585.7</v>
      </c>
      <c r="K23" s="13">
        <f t="shared" si="2"/>
        <v>266597.6</v>
      </c>
      <c r="L23" s="13">
        <f t="shared" si="2"/>
        <v>44653.7</v>
      </c>
      <c r="M23" s="13">
        <f t="shared" si="2"/>
        <v>45259.5</v>
      </c>
      <c r="N23" s="13">
        <f t="shared" si="2"/>
        <v>81963</v>
      </c>
      <c r="O23" s="13">
        <f t="shared" si="2"/>
        <v>98427.29999999999</v>
      </c>
      <c r="P23" s="13">
        <f t="shared" si="2"/>
        <v>270303.5</v>
      </c>
    </row>
    <row r="24" spans="1:16" ht="29.25" customHeight="1">
      <c r="A24" s="58" t="s">
        <v>5</v>
      </c>
      <c r="B24" s="59"/>
      <c r="C24" s="59"/>
      <c r="D24" s="59"/>
      <c r="E24" s="59"/>
      <c r="F24" s="59"/>
      <c r="G24" s="55"/>
      <c r="H24" s="55"/>
      <c r="I24" s="55"/>
      <c r="J24" s="55"/>
      <c r="K24" s="56"/>
      <c r="L24" s="55"/>
      <c r="M24" s="55"/>
      <c r="N24" s="55"/>
      <c r="O24" s="55"/>
      <c r="P24" s="56"/>
    </row>
    <row r="25" spans="1:16" ht="24" customHeight="1">
      <c r="A25" s="81" t="s">
        <v>45</v>
      </c>
      <c r="B25" s="60"/>
      <c r="C25" s="60"/>
      <c r="D25" s="60"/>
      <c r="E25" s="60"/>
      <c r="F25" s="60"/>
      <c r="G25" s="60"/>
      <c r="H25" s="60"/>
      <c r="I25" s="60"/>
      <c r="J25" s="61"/>
      <c r="K25" s="9">
        <f>K26+K29+K32</f>
        <v>12321.900000000001</v>
      </c>
      <c r="L25" s="60"/>
      <c r="M25" s="60"/>
      <c r="N25" s="60"/>
      <c r="O25" s="61"/>
      <c r="P25" s="9">
        <f>P26+P29+P32</f>
        <v>4351.7</v>
      </c>
    </row>
    <row r="26" spans="1:16" s="41" customFormat="1" ht="36">
      <c r="A26" s="15" t="s">
        <v>18</v>
      </c>
      <c r="B26" s="23"/>
      <c r="C26" s="23"/>
      <c r="D26" s="23"/>
      <c r="E26" s="23"/>
      <c r="F26" s="23"/>
      <c r="G26" s="25">
        <f aca="true" t="shared" si="3" ref="G26:P26">SUM(G27:G28)</f>
        <v>326.7</v>
      </c>
      <c r="H26" s="25">
        <f t="shared" si="3"/>
        <v>1010.1999999999999</v>
      </c>
      <c r="I26" s="25">
        <f t="shared" si="3"/>
        <v>836</v>
      </c>
      <c r="J26" s="25">
        <f t="shared" si="3"/>
        <v>959.8</v>
      </c>
      <c r="K26" s="25">
        <f t="shared" si="3"/>
        <v>3132.7000000000003</v>
      </c>
      <c r="L26" s="25">
        <f t="shared" si="3"/>
        <v>350.3</v>
      </c>
      <c r="M26" s="25">
        <f t="shared" si="3"/>
        <v>1082.9</v>
      </c>
      <c r="N26" s="25">
        <f t="shared" si="3"/>
        <v>896.2</v>
      </c>
      <c r="O26" s="25">
        <f t="shared" si="3"/>
        <v>1028.9</v>
      </c>
      <c r="P26" s="25">
        <f t="shared" si="3"/>
        <v>3358.3</v>
      </c>
    </row>
    <row r="27" spans="1:16" s="41" customFormat="1" ht="67.5" customHeight="1">
      <c r="A27" s="16" t="s">
        <v>34</v>
      </c>
      <c r="B27" s="23" t="s">
        <v>3</v>
      </c>
      <c r="C27" s="23" t="s">
        <v>39</v>
      </c>
      <c r="D27" s="23" t="s">
        <v>31</v>
      </c>
      <c r="E27" s="23" t="s">
        <v>37</v>
      </c>
      <c r="F27" s="23" t="s">
        <v>11</v>
      </c>
      <c r="G27" s="21">
        <v>326.7</v>
      </c>
      <c r="H27" s="21">
        <v>995.3</v>
      </c>
      <c r="I27" s="21">
        <v>836</v>
      </c>
      <c r="J27" s="21">
        <v>959.8</v>
      </c>
      <c r="K27" s="24">
        <f>SUM(G27:J27)</f>
        <v>3117.8</v>
      </c>
      <c r="L27" s="21">
        <v>350.3</v>
      </c>
      <c r="M27" s="21">
        <v>1066.9</v>
      </c>
      <c r="N27" s="21">
        <v>896.2</v>
      </c>
      <c r="O27" s="21">
        <v>1028.9</v>
      </c>
      <c r="P27" s="24">
        <f>SUM(L27:O27)</f>
        <v>3342.3</v>
      </c>
    </row>
    <row r="28" spans="1:16" s="41" customFormat="1" ht="45" customHeight="1">
      <c r="A28" s="12" t="s">
        <v>61</v>
      </c>
      <c r="B28" s="14" t="s">
        <v>52</v>
      </c>
      <c r="C28" s="23" t="s">
        <v>59</v>
      </c>
      <c r="D28" s="23" t="s">
        <v>31</v>
      </c>
      <c r="E28" s="14" t="s">
        <v>60</v>
      </c>
      <c r="F28" s="23" t="s">
        <v>11</v>
      </c>
      <c r="G28" s="21">
        <v>0</v>
      </c>
      <c r="H28" s="21">
        <v>14.9</v>
      </c>
      <c r="I28" s="21">
        <v>0</v>
      </c>
      <c r="J28" s="21">
        <v>0</v>
      </c>
      <c r="K28" s="24">
        <f>SUM(G28:J28)</f>
        <v>14.9</v>
      </c>
      <c r="L28" s="21">
        <v>0</v>
      </c>
      <c r="M28" s="21">
        <v>16</v>
      </c>
      <c r="N28" s="21">
        <v>0</v>
      </c>
      <c r="O28" s="21">
        <v>0</v>
      </c>
      <c r="P28" s="24">
        <f>SUM(L28:O28)</f>
        <v>16</v>
      </c>
    </row>
    <row r="29" spans="1:16" s="41" customFormat="1" ht="48.75" customHeight="1">
      <c r="A29" s="15" t="s">
        <v>49</v>
      </c>
      <c r="B29" s="23"/>
      <c r="C29" s="23"/>
      <c r="D29" s="23"/>
      <c r="E29" s="23"/>
      <c r="F29" s="23"/>
      <c r="G29" s="25">
        <f aca="true" t="shared" si="4" ref="G29:P29">G30+G31</f>
        <v>293</v>
      </c>
      <c r="H29" s="25">
        <f t="shared" si="4"/>
        <v>153</v>
      </c>
      <c r="I29" s="25">
        <f t="shared" si="4"/>
        <v>0</v>
      </c>
      <c r="J29" s="25">
        <f t="shared" si="4"/>
        <v>343.2</v>
      </c>
      <c r="K29" s="25">
        <f t="shared" si="4"/>
        <v>789.2</v>
      </c>
      <c r="L29" s="25">
        <f t="shared" si="4"/>
        <v>388</v>
      </c>
      <c r="M29" s="25">
        <f t="shared" si="4"/>
        <v>153</v>
      </c>
      <c r="N29" s="25">
        <f t="shared" si="4"/>
        <v>0</v>
      </c>
      <c r="O29" s="25">
        <f t="shared" si="4"/>
        <v>452.4</v>
      </c>
      <c r="P29" s="25">
        <f t="shared" si="4"/>
        <v>993.4</v>
      </c>
    </row>
    <row r="30" spans="1:16" s="41" customFormat="1" ht="72" customHeight="1">
      <c r="A30" s="12" t="s">
        <v>47</v>
      </c>
      <c r="B30" s="14" t="s">
        <v>51</v>
      </c>
      <c r="C30" s="23" t="s">
        <v>46</v>
      </c>
      <c r="D30" s="23" t="s">
        <v>31</v>
      </c>
      <c r="E30" s="14" t="s">
        <v>64</v>
      </c>
      <c r="F30" s="23" t="s">
        <v>48</v>
      </c>
      <c r="G30" s="21">
        <v>275</v>
      </c>
      <c r="H30" s="21">
        <v>0</v>
      </c>
      <c r="I30" s="21">
        <v>0</v>
      </c>
      <c r="J30" s="21">
        <v>316.2</v>
      </c>
      <c r="K30" s="24">
        <f>SUM(G30:J30)</f>
        <v>591.2</v>
      </c>
      <c r="L30" s="21">
        <v>370</v>
      </c>
      <c r="M30" s="21">
        <v>0</v>
      </c>
      <c r="N30" s="21">
        <v>0</v>
      </c>
      <c r="O30" s="21">
        <v>425.4</v>
      </c>
      <c r="P30" s="24">
        <f>SUM(L30:O30)</f>
        <v>795.4</v>
      </c>
    </row>
    <row r="31" spans="1:16" s="41" customFormat="1" ht="51" customHeight="1">
      <c r="A31" s="12" t="s">
        <v>68</v>
      </c>
      <c r="B31" s="14" t="s">
        <v>51</v>
      </c>
      <c r="C31" s="23" t="s">
        <v>65</v>
      </c>
      <c r="D31" s="23" t="s">
        <v>31</v>
      </c>
      <c r="E31" s="14" t="s">
        <v>67</v>
      </c>
      <c r="F31" s="23" t="s">
        <v>66</v>
      </c>
      <c r="G31" s="21">
        <v>18</v>
      </c>
      <c r="H31" s="21">
        <v>153</v>
      </c>
      <c r="I31" s="21">
        <v>0</v>
      </c>
      <c r="J31" s="21">
        <v>27</v>
      </c>
      <c r="K31" s="24">
        <f>SUM(G31:J31)</f>
        <v>198</v>
      </c>
      <c r="L31" s="21">
        <v>18</v>
      </c>
      <c r="M31" s="21">
        <v>153</v>
      </c>
      <c r="N31" s="21">
        <v>0</v>
      </c>
      <c r="O31" s="21">
        <v>27</v>
      </c>
      <c r="P31" s="24">
        <f>SUM(L31:O31)</f>
        <v>198</v>
      </c>
    </row>
    <row r="32" spans="1:16" s="8" customFormat="1" ht="39" customHeight="1">
      <c r="A32" s="81" t="s">
        <v>69</v>
      </c>
      <c r="B32" s="60"/>
      <c r="C32" s="60"/>
      <c r="D32" s="60"/>
      <c r="E32" s="60"/>
      <c r="F32" s="60"/>
      <c r="G32" s="60"/>
      <c r="H32" s="60"/>
      <c r="I32" s="60"/>
      <c r="J32" s="61"/>
      <c r="K32" s="47">
        <f>K34</f>
        <v>8400</v>
      </c>
      <c r="L32" s="60"/>
      <c r="M32" s="60"/>
      <c r="N32" s="60"/>
      <c r="O32" s="61"/>
      <c r="P32" s="47">
        <f>P34</f>
        <v>0</v>
      </c>
    </row>
    <row r="33" spans="1:16" s="8" customFormat="1" ht="30.75" customHeight="1">
      <c r="A33" s="48" t="s">
        <v>62</v>
      </c>
      <c r="B33" s="48"/>
      <c r="C33" s="48"/>
      <c r="D33" s="48"/>
      <c r="E33" s="48"/>
      <c r="F33" s="48"/>
      <c r="G33" s="49">
        <f aca="true" t="shared" si="5" ref="G33:P33">G34</f>
        <v>0</v>
      </c>
      <c r="H33" s="49">
        <f t="shared" si="5"/>
        <v>0</v>
      </c>
      <c r="I33" s="49">
        <f t="shared" si="5"/>
        <v>8400</v>
      </c>
      <c r="J33" s="49">
        <f t="shared" si="5"/>
        <v>0</v>
      </c>
      <c r="K33" s="49">
        <f t="shared" si="5"/>
        <v>8400</v>
      </c>
      <c r="L33" s="49">
        <f t="shared" si="5"/>
        <v>0</v>
      </c>
      <c r="M33" s="49">
        <f t="shared" si="5"/>
        <v>0</v>
      </c>
      <c r="N33" s="49">
        <f t="shared" si="5"/>
        <v>0</v>
      </c>
      <c r="O33" s="49">
        <f t="shared" si="5"/>
        <v>0</v>
      </c>
      <c r="P33" s="49">
        <f t="shared" si="5"/>
        <v>0</v>
      </c>
    </row>
    <row r="34" spans="1:16" s="8" customFormat="1" ht="67.5" customHeight="1">
      <c r="A34" s="50" t="s">
        <v>53</v>
      </c>
      <c r="B34" s="20" t="s">
        <v>3</v>
      </c>
      <c r="C34" s="20" t="s">
        <v>63</v>
      </c>
      <c r="D34" s="20" t="s">
        <v>31</v>
      </c>
      <c r="E34" s="20" t="s">
        <v>50</v>
      </c>
      <c r="F34" s="20" t="s">
        <v>11</v>
      </c>
      <c r="G34" s="45">
        <v>0</v>
      </c>
      <c r="H34" s="45">
        <v>0</v>
      </c>
      <c r="I34" s="45">
        <v>8400</v>
      </c>
      <c r="J34" s="45">
        <v>0</v>
      </c>
      <c r="K34" s="46">
        <f>SUM(G34:J34)</f>
        <v>8400</v>
      </c>
      <c r="L34" s="45">
        <v>0</v>
      </c>
      <c r="M34" s="45">
        <v>0</v>
      </c>
      <c r="N34" s="45">
        <v>0</v>
      </c>
      <c r="O34" s="45">
        <v>0</v>
      </c>
      <c r="P34" s="46">
        <f>SUM(L34:O34)</f>
        <v>0</v>
      </c>
    </row>
    <row r="35" spans="1:16" s="42" customFormat="1" ht="18.75" customHeight="1">
      <c r="A35" s="82" t="s">
        <v>35</v>
      </c>
      <c r="B35" s="83"/>
      <c r="C35" s="83"/>
      <c r="D35" s="83"/>
      <c r="E35" s="83"/>
      <c r="F35" s="83"/>
      <c r="G35" s="83"/>
      <c r="H35" s="83"/>
      <c r="I35" s="83"/>
      <c r="J35" s="84"/>
      <c r="K35" s="17">
        <f>SUM(K36)</f>
        <v>21527</v>
      </c>
      <c r="L35" s="67"/>
      <c r="M35" s="67"/>
      <c r="N35" s="67"/>
      <c r="O35" s="68"/>
      <c r="P35" s="17">
        <f>SUM(P36)</f>
        <v>21527</v>
      </c>
    </row>
    <row r="36" spans="1:16" s="41" customFormat="1" ht="60" customHeight="1">
      <c r="A36" s="15" t="s">
        <v>27</v>
      </c>
      <c r="B36" s="26"/>
      <c r="C36" s="27"/>
      <c r="D36" s="27"/>
      <c r="E36" s="27"/>
      <c r="F36" s="27"/>
      <c r="G36" s="25">
        <f aca="true" t="shared" si="6" ref="G36:P36">SUM(G37:G38)</f>
        <v>3605.3</v>
      </c>
      <c r="H36" s="25">
        <f t="shared" si="6"/>
        <v>4581.2</v>
      </c>
      <c r="I36" s="25">
        <f t="shared" si="6"/>
        <v>6908.2</v>
      </c>
      <c r="J36" s="25">
        <f t="shared" si="6"/>
        <v>6432.299999999999</v>
      </c>
      <c r="K36" s="25">
        <f t="shared" si="6"/>
        <v>21527</v>
      </c>
      <c r="L36" s="25">
        <f t="shared" si="6"/>
        <v>3605.3</v>
      </c>
      <c r="M36" s="25">
        <f t="shared" si="6"/>
        <v>4581.2</v>
      </c>
      <c r="N36" s="25">
        <f t="shared" si="6"/>
        <v>6908.2</v>
      </c>
      <c r="O36" s="25">
        <f t="shared" si="6"/>
        <v>6432.299999999999</v>
      </c>
      <c r="P36" s="25">
        <f t="shared" si="6"/>
        <v>21527</v>
      </c>
    </row>
    <row r="37" spans="1:16" s="41" customFormat="1" ht="51.75" customHeight="1">
      <c r="A37" s="12" t="s">
        <v>25</v>
      </c>
      <c r="B37" s="14" t="s">
        <v>4</v>
      </c>
      <c r="C37" s="23" t="s">
        <v>41</v>
      </c>
      <c r="D37" s="23" t="s">
        <v>31</v>
      </c>
      <c r="E37" s="14" t="s">
        <v>11</v>
      </c>
      <c r="F37" s="23" t="s">
        <v>13</v>
      </c>
      <c r="G37" s="21">
        <v>3524.3</v>
      </c>
      <c r="H37" s="21">
        <v>4495.4</v>
      </c>
      <c r="I37" s="21">
        <v>6769.4</v>
      </c>
      <c r="J37" s="21">
        <v>6307.4</v>
      </c>
      <c r="K37" s="24">
        <f>SUM(G37:J37)</f>
        <v>21096.5</v>
      </c>
      <c r="L37" s="21">
        <v>3524.3</v>
      </c>
      <c r="M37" s="21">
        <v>4495.4</v>
      </c>
      <c r="N37" s="21">
        <v>6769.4</v>
      </c>
      <c r="O37" s="21">
        <v>6307.4</v>
      </c>
      <c r="P37" s="24">
        <f>SUM(L37:O37)</f>
        <v>21096.5</v>
      </c>
    </row>
    <row r="38" spans="1:16" s="41" customFormat="1" ht="51" customHeight="1">
      <c r="A38" s="12" t="s">
        <v>26</v>
      </c>
      <c r="B38" s="14" t="s">
        <v>16</v>
      </c>
      <c r="C38" s="23" t="s">
        <v>42</v>
      </c>
      <c r="D38" s="23" t="s">
        <v>31</v>
      </c>
      <c r="E38" s="14" t="s">
        <v>11</v>
      </c>
      <c r="F38" s="23" t="s">
        <v>13</v>
      </c>
      <c r="G38" s="21">
        <v>81</v>
      </c>
      <c r="H38" s="21">
        <v>85.8</v>
      </c>
      <c r="I38" s="21">
        <v>138.8</v>
      </c>
      <c r="J38" s="21">
        <v>124.9</v>
      </c>
      <c r="K38" s="24">
        <f>SUM(G38:J38)</f>
        <v>430.5</v>
      </c>
      <c r="L38" s="21">
        <v>81</v>
      </c>
      <c r="M38" s="21">
        <v>85.8</v>
      </c>
      <c r="N38" s="21">
        <v>138.8</v>
      </c>
      <c r="O38" s="21">
        <v>124.9</v>
      </c>
      <c r="P38" s="24">
        <f>SUM(L38:O38)</f>
        <v>430.5</v>
      </c>
    </row>
    <row r="39" spans="1:16" s="41" customFormat="1" ht="21" customHeight="1">
      <c r="A39" s="75" t="s">
        <v>19</v>
      </c>
      <c r="B39" s="76"/>
      <c r="C39" s="76"/>
      <c r="D39" s="76"/>
      <c r="E39" s="76"/>
      <c r="F39" s="77"/>
      <c r="G39" s="18">
        <f aca="true" t="shared" si="7" ref="G39:P39">G26+G29+G33+G36</f>
        <v>4225</v>
      </c>
      <c r="H39" s="18">
        <f t="shared" si="7"/>
        <v>5744.4</v>
      </c>
      <c r="I39" s="18">
        <f t="shared" si="7"/>
        <v>16144.2</v>
      </c>
      <c r="J39" s="18">
        <f t="shared" si="7"/>
        <v>7735.299999999999</v>
      </c>
      <c r="K39" s="18">
        <f t="shared" si="7"/>
        <v>33848.9</v>
      </c>
      <c r="L39" s="18">
        <f t="shared" si="7"/>
        <v>4343.6</v>
      </c>
      <c r="M39" s="18">
        <f t="shared" si="7"/>
        <v>5817.1</v>
      </c>
      <c r="N39" s="18">
        <f t="shared" si="7"/>
        <v>7804.4</v>
      </c>
      <c r="O39" s="18">
        <f t="shared" si="7"/>
        <v>7913.599999999999</v>
      </c>
      <c r="P39" s="18">
        <f t="shared" si="7"/>
        <v>25878.7</v>
      </c>
    </row>
    <row r="40" spans="1:16" s="43" customFormat="1" ht="21" customHeight="1">
      <c r="A40" s="78" t="s">
        <v>7</v>
      </c>
      <c r="B40" s="79"/>
      <c r="C40" s="79"/>
      <c r="D40" s="79"/>
      <c r="E40" s="79"/>
      <c r="F40" s="80"/>
      <c r="G40" s="19">
        <f aca="true" t="shared" si="8" ref="G40:P40">G23+G39</f>
        <v>48443.7</v>
      </c>
      <c r="H40" s="19">
        <f t="shared" si="8"/>
        <v>50440.7</v>
      </c>
      <c r="I40" s="19">
        <f t="shared" si="8"/>
        <v>97241.09999999999</v>
      </c>
      <c r="J40" s="19">
        <f t="shared" si="8"/>
        <v>104321</v>
      </c>
      <c r="K40" s="19">
        <f t="shared" si="8"/>
        <v>300446.5</v>
      </c>
      <c r="L40" s="19">
        <f t="shared" si="8"/>
        <v>48997.299999999996</v>
      </c>
      <c r="M40" s="19">
        <f t="shared" si="8"/>
        <v>51076.6</v>
      </c>
      <c r="N40" s="19">
        <f t="shared" si="8"/>
        <v>89767.4</v>
      </c>
      <c r="O40" s="19">
        <f t="shared" si="8"/>
        <v>106340.9</v>
      </c>
      <c r="P40" s="19">
        <f t="shared" si="8"/>
        <v>296182.2</v>
      </c>
    </row>
    <row r="41" spans="1:11" s="35" customFormat="1" ht="12.7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0" s="35" customFormat="1" ht="12.75">
      <c r="A42" s="39"/>
      <c r="B42" s="40"/>
      <c r="C42" s="40"/>
      <c r="D42" s="40"/>
      <c r="E42" s="40"/>
      <c r="F42" s="40"/>
      <c r="G42" s="40"/>
      <c r="H42" s="40"/>
      <c r="I42" s="40"/>
      <c r="J42" s="40"/>
    </row>
  </sheetData>
  <sheetProtection/>
  <mergeCells count="23">
    <mergeCell ref="A39:F39"/>
    <mergeCell ref="A40:F40"/>
    <mergeCell ref="A17:J17"/>
    <mergeCell ref="A23:F23"/>
    <mergeCell ref="A25:J25"/>
    <mergeCell ref="A35:J35"/>
    <mergeCell ref="A32:J32"/>
    <mergeCell ref="L32:O32"/>
    <mergeCell ref="L35:O35"/>
    <mergeCell ref="L14:P14"/>
    <mergeCell ref="L17:O17"/>
    <mergeCell ref="L13:P13"/>
    <mergeCell ref="J12:K12"/>
    <mergeCell ref="G14:K14"/>
    <mergeCell ref="G13:K13"/>
    <mergeCell ref="O12:P12"/>
    <mergeCell ref="A9:O9"/>
    <mergeCell ref="A10:O10"/>
    <mergeCell ref="A16:F16"/>
    <mergeCell ref="A24:F24"/>
    <mergeCell ref="L25:O25"/>
    <mergeCell ref="A13:A15"/>
    <mergeCell ref="B13:F14"/>
  </mergeCells>
  <printOptions/>
  <pageMargins left="0" right="0" top="0.5511811023622047" bottom="0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 Екатерина В.</cp:lastModifiedBy>
  <cp:lastPrinted>2018-11-06T13:12:57Z</cp:lastPrinted>
  <dcterms:created xsi:type="dcterms:W3CDTF">1996-10-08T23:32:33Z</dcterms:created>
  <dcterms:modified xsi:type="dcterms:W3CDTF">2019-01-11T11:00:59Z</dcterms:modified>
  <cp:category/>
  <cp:version/>
  <cp:contentType/>
  <cp:contentStatus/>
</cp:coreProperties>
</file>