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1190" windowHeight="9570" activeTab="4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<sst xmlns="http://schemas.openxmlformats.org/spreadsheetml/2006/main" count="278" uniqueCount="222">
  <si>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</si>
  <si>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</si>
  <si>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</si>
  <si>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</si>
  <si>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</si>
  <si>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</si>
  <si>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</si>
  <si>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</si>
  <si>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</si>
  <si>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</si>
  <si>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</si>
  <si>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</si>
  <si>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</si>
  <si>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</si>
  <si>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</si>
  <si>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</si>
  <si>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</si>
  <si>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</si>
  <si>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</si>
  <si>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</si>
  <si>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</si>
  <si>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</si>
  <si>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</si>
  <si>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</si>
  <si>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</si>
  <si>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</si>
  <si>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</si>
  <si>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</si>
  <si>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</si>
  <si>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</si>
  <si>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</si>
  <si>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</si>
  <si>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</si>
  <si>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</si>
  <si>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</si>
  <si>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</si>
  <si>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</si>
  <si>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</si>
  <si>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</si>
  <si>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</si>
  <si>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</si>
  <si>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</si>
  <si>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</si>
  <si>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</si>
  <si>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</si>
  <si>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</si>
  <si>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</si>
  <si>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</si>
  <si>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</si>
  <si>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</si>
  <si>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</si>
  <si>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</si>
  <si>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</si>
  <si>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</si>
  <si>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</si>
  <si>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</si>
  <si>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</si>
  <si>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</si>
  <si>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</si>
  <si>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</si>
  <si>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</si>
  <si>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</si>
  <si>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</si>
  <si>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</si>
  <si>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</si>
  <si>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</si>
  <si>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</si>
  <si>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</si>
  <si>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</si>
  <si>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</si>
  <si>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к годовым ассигнованиям,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</si>
  <si>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</si>
  <si>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</si>
  <si>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</si>
  <si>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</si>
  <si>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</si>
  <si>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</si>
  <si>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</si>
  <si>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расход, тыс.руб.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</si>
  <si>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</si>
  <si>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</si>
  <si>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</si>
  <si>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</si>
  <si>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</si>
  <si>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</si>
  <si>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</si>
  <si>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</si>
  <si>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</si>
  <si>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</si>
  <si>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</si>
  <si>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</si>
  <si>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</si>
  <si>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</si>
  <si>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</si>
  <si>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</si>
  <si>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</si>
  <si>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</si>
  <si>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</si>
  <si>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</si>
  <si>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</si>
  <si>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</si>
  <si>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</si>
  <si>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</si>
  <si>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</si>
  <si>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</si>
  <si>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</si>
  <si>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</si>
  <si>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</si>
  <si>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</si>
  <si>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</si>
  <si>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</si>
  <si>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к пояснительной записке № 4</t>
  </si>
  <si>
    <t>Администрация Сланцевского муниципального района</t>
  </si>
  <si>
    <t>Комитет образования</t>
  </si>
  <si>
    <t>Комитет социальной защиты</t>
  </si>
  <si>
    <t>Комитет финансов</t>
  </si>
  <si>
    <t>МДОУ "Выскатский детский сад N9"</t>
  </si>
  <si>
    <t>МДОУ "Гостицкий сад N20"</t>
  </si>
  <si>
    <t>МДОУ "Сланцевский детский сад N1"</t>
  </si>
  <si>
    <t>МДОУ "Сланцевский сад N10"</t>
  </si>
  <si>
    <t>МДОУ "Сланцевский сад N2"</t>
  </si>
  <si>
    <t>МДОУ "Сланцевский сад N22"</t>
  </si>
  <si>
    <t>МДОУ "Сланцевский сад N3"</t>
  </si>
  <si>
    <t>МДОУ "Сланцевский сад N5"</t>
  </si>
  <si>
    <t>МДОУ "Сланцевский сад N7"</t>
  </si>
  <si>
    <t>МДОУ "Старопольский сад N17"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</si>
  <si>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</si>
  <si>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</si>
  <si>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</si>
  <si>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</si>
  <si>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</si>
  <si>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</si>
  <si>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</si>
  <si>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</si>
  <si>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</si>
  <si>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</si>
  <si>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</si>
  <si>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</si>
  <si>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</si>
  <si>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</si>
  <si>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</si>
  <si>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</si>
  <si>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</si>
  <si>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соц.защиты</t>
  </si>
  <si>
    <t>Учреждения образования</t>
  </si>
  <si>
    <t xml:space="preserve">Динамика </t>
  </si>
  <si>
    <t>6=4-2</t>
  </si>
  <si>
    <t>МКУ "РВС"</t>
  </si>
  <si>
    <t>МУ "Мечта"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</si>
  <si>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</si>
  <si>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</si>
  <si>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</si>
  <si>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</si>
  <si>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</si>
  <si>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</si>
  <si>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</si>
  <si>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</si>
  <si>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</si>
  <si>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</si>
  <si>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</si>
  <si>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</si>
  <si>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МУ "ЦСО граждан пожилого возраста и инвалидов "Надежда"</t>
  </si>
  <si>
    <t>МЕЖБЮДЖЕТНЫЕ ТРАНСФЕРТЫ ОБЩЕГО ХАРАКТЕРА БЮДЖЕТАМ БЮДЖЕТНОЙ СИСТЕМЫ РОССИЙСКОЙ ФЕДЕРАЦИИ</t>
  </si>
  <si>
    <t>224</t>
  </si>
  <si>
    <t>Арендная плата за пользование имуществом</t>
  </si>
  <si>
    <t>МОУ "Овсищенская начальная школа-детский сад"</t>
  </si>
  <si>
    <t>МОУ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</si>
  <si>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</si>
  <si>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</si>
  <si>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</si>
  <si>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</si>
  <si>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 "Сланцевский ЦИТ"</t>
  </si>
  <si>
    <t>МКУ "ФОК "Сланцы"</t>
  </si>
  <si>
    <t>МУДО " Дом творчества" СМР</t>
  </si>
  <si>
    <t>Ревизионная комиссия  СМР</t>
  </si>
  <si>
    <t>КУМИ СМР</t>
  </si>
  <si>
    <t>МДОУ "Сланцевский детсад N4"</t>
  </si>
  <si>
    <t>Совет депутатов СМР</t>
  </si>
  <si>
    <t>МДОУ "Загривский детсад N21"</t>
  </si>
  <si>
    <t>МДОУ "Сланцевский детсад N15"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</si>
  <si>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</si>
  <si>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</si>
  <si>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</si>
  <si>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</si>
  <si>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2017-2019 годы"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</si>
  <si>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 на 2017-2019 годы"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</si>
  <si>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 на 2017-2019 годы."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</si>
  <si>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</si>
  <si>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Муниципальная программа Сланцевского муниципального района "Развитие системы защиты прав потребителей в Сланцевском районе на 2017-2020 годы"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</si>
  <si>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2017-2019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</si>
  <si>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2017-2019 годы"</t>
  </si>
  <si>
    <t>Ассигнования 2018 год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</si>
  <si>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</si>
  <si>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</si>
  <si>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</si>
  <si>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</si>
  <si>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</si>
  <si>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</si>
  <si>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</si>
  <si>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</si>
  <si>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</si>
  <si>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</si>
  <si>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</si>
  <si>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</si>
  <si>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</si>
  <si>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расходы</t>
  </si>
  <si>
    <t>0503</t>
  </si>
  <si>
    <t>Благоустройство</t>
  </si>
  <si>
    <t>на 01.01.2018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</si>
  <si>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01.10.2018    по отраслевой структуре</t>
  </si>
  <si>
    <t>Кассовый план 9 мес./г., тыс.руб.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</si>
  <si>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01.10.2018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</si>
  <si>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01.10.2018  в разрезе бюджетополучателей</t>
  </si>
  <si>
    <t>Кассовый план 9 мес. п/г., тыс.руб.</t>
  </si>
  <si>
    <t>от кассового плана 9 мес./г., тыс.руб.</t>
  </si>
  <si>
    <t>к кассовому плану                 9 мес./г., %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</si>
  <si>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01.10.2018</t>
  </si>
  <si>
    <t>Кассовый план 9 мес. /г., тыс.руб.</t>
  </si>
  <si>
    <t>от кассового плана 9мес./г., тыс.руб.</t>
  </si>
  <si>
    <t>по муниципальным  казенным учреждениям Сланцевского муниципального района                                  на  01.10.2018</t>
  </si>
  <si>
    <t>на 01.10.2018</t>
  </si>
  <si>
    <t xml:space="preserve">по муниципальным  казенным учреждениям Сланцевского муниципального района                               на  01.10.2018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</si>
</sst>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_ ;\-#,##0.0\ "/>
    <numFmt numFmtId="175" formatCode="_-* #,##0.0_р_._-;\-* #,##0.0_р_._-;_-* &quot;-&quot;?_р_._-;_-@_-"/>
    <numFmt numFmtId="176" formatCode="dd/mm/yyyy\ hh:mm"/>
    <numFmt numFmtId="177" formatCode="#,##0.0000"/>
    <numFmt numFmtId="178" formatCode="#,##0.00000"/>
    <numFmt numFmtId="179" formatCode="0.0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6.5"/>
      <name val="MS Sans Serif"/>
      <family val="2"/>
    </font>
    <font>
      <b/>
      <sz val="7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MS Sans Serif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Arial Narrow"/>
      <family val="2"/>
    </font>
    <font>
      <b/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MS Sans Serif"/>
      <family val="2"/>
    </font>
    <font>
      <i/>
      <sz val="8"/>
      <color theme="1"/>
      <name val="Arial Narrow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MS Sans Serif"/>
      <family val="2"/>
    </font>
    <font>
      <b/>
      <sz val="9"/>
      <color theme="1"/>
      <name val="Arial Narrow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Alignment="1">
      <alignment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right" vertical="center" wrapText="1"/>
      <protection/>
    </xf>
    <xf numFmtId="172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2" fontId="5" fillId="0" borderId="10" xfId="0" applyNumberFormat="1" applyFont="1" applyFill="1" applyBorder="1" applyAlignment="1" applyProtection="1">
      <alignment horizontal="right" vertical="center" wrapText="1"/>
      <protection/>
    </xf>
    <xf numFmtId="172" fontId="4" fillId="0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3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172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172" fontId="72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right"/>
    </xf>
    <xf numFmtId="49" fontId="75" fillId="0" borderId="14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49" fontId="5" fillId="0" borderId="15" xfId="0" applyNumberFormat="1" applyFont="1" applyBorder="1" applyAlignment="1">
      <alignment horizontal="left" vertical="center" wrapText="1"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172" fontId="5" fillId="0" borderId="15" xfId="0" applyNumberFormat="1" applyFont="1" applyBorder="1" applyAlignment="1">
      <alignment horizontal="right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wrapText="1"/>
    </xf>
    <xf numFmtId="49" fontId="4" fillId="33" borderId="11" xfId="0" applyNumberFormat="1" applyFont="1" applyFill="1" applyBorder="1" applyAlignment="1">
      <alignment horizontal="left" vertical="center" wrapText="1"/>
    </xf>
    <xf numFmtId="172" fontId="17" fillId="34" borderId="14" xfId="0" applyNumberFormat="1" applyFont="1" applyFill="1" applyBorder="1" applyAlignment="1">
      <alignment/>
    </xf>
    <xf numFmtId="172" fontId="18" fillId="34" borderId="14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174" fontId="19" fillId="34" borderId="14" xfId="0" applyNumberFormat="1" applyFont="1" applyFill="1" applyBorder="1" applyAlignment="1">
      <alignment horizontal="right"/>
    </xf>
    <xf numFmtId="174" fontId="19" fillId="0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35" borderId="14" xfId="0" applyFont="1" applyFill="1" applyBorder="1" applyAlignment="1">
      <alignment/>
    </xf>
    <xf numFmtId="174" fontId="22" fillId="35" borderId="14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72" fontId="23" fillId="34" borderId="14" xfId="0" applyNumberFormat="1" applyFont="1" applyFill="1" applyBorder="1" applyAlignment="1">
      <alignment/>
    </xf>
    <xf numFmtId="172" fontId="23" fillId="0" borderId="14" xfId="0" applyNumberFormat="1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49" fontId="79" fillId="0" borderId="18" xfId="0" applyNumberFormat="1" applyFont="1" applyBorder="1" applyAlignment="1">
      <alignment horizontal="center" vertical="center" wrapText="1"/>
    </xf>
    <xf numFmtId="49" fontId="79" fillId="0" borderId="16" xfId="0" applyNumberFormat="1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0"/>
  <sheetViews>
    <sheetView showGridLines="0" zoomScalePageLayoutView="0" workbookViewId="0" topLeftCell="A1">
      <pane ySplit="7" topLeftCell="A34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5.7109375" style="21" customWidth="1"/>
    <col min="2" max="2" width="30.7109375" style="22" customWidth="1"/>
    <col min="3" max="3" width="10.421875" style="18" customWidth="1"/>
    <col min="4" max="4" width="9.7109375" style="18" customWidth="1"/>
    <col min="5" max="5" width="10.00390625" style="18" customWidth="1"/>
    <col min="6" max="7" width="10.421875" style="21" customWidth="1"/>
    <col min="8" max="10" width="8.7109375" style="21" customWidth="1"/>
    <col min="11" max="11" width="9.140625" style="15" customWidth="1"/>
    <col min="12" max="14" width="0" style="15" hidden="1" customWidth="1"/>
    <col min="15" max="16384" width="9.140625" style="15" customWidth="1"/>
  </cols>
  <sheetData>
    <row r="1" spans="6:10" ht="12.75">
      <c r="F1" s="86" t="s">
        <v>74</v>
      </c>
      <c r="G1" s="86"/>
      <c r="H1" s="86"/>
      <c r="I1" s="86"/>
      <c r="J1" s="86"/>
    </row>
    <row r="2" ht="9.75" customHeight="1"/>
    <row r="3" spans="1:10" ht="12.75">
      <c r="A3" s="87" t="s">
        <v>209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9" customHeight="1">
      <c r="A5" s="23"/>
      <c r="B5" s="24"/>
      <c r="C5" s="25"/>
      <c r="D5" s="25"/>
      <c r="E5" s="25"/>
      <c r="F5" s="23"/>
      <c r="G5" s="23"/>
      <c r="H5" s="23"/>
      <c r="I5" s="23"/>
      <c r="J5" s="26" t="s">
        <v>1</v>
      </c>
    </row>
    <row r="6" spans="1:10" ht="13.5" customHeight="1">
      <c r="A6" s="93" t="s">
        <v>2</v>
      </c>
      <c r="B6" s="91" t="s">
        <v>3</v>
      </c>
      <c r="C6" s="90" t="s">
        <v>191</v>
      </c>
      <c r="D6" s="90" t="s">
        <v>210</v>
      </c>
      <c r="E6" s="90" t="s">
        <v>78</v>
      </c>
      <c r="F6" s="84" t="s">
        <v>72</v>
      </c>
      <c r="G6" s="85"/>
      <c r="H6" s="85" t="s">
        <v>73</v>
      </c>
      <c r="I6" s="85"/>
      <c r="J6" s="88" t="s">
        <v>71</v>
      </c>
    </row>
    <row r="7" spans="1:10" ht="43.5" customHeight="1">
      <c r="A7" s="93"/>
      <c r="B7" s="92"/>
      <c r="C7" s="90"/>
      <c r="D7" s="90"/>
      <c r="E7" s="90"/>
      <c r="F7" s="27" t="s">
        <v>69</v>
      </c>
      <c r="G7" s="27" t="s">
        <v>214</v>
      </c>
      <c r="H7" s="27" t="s">
        <v>70</v>
      </c>
      <c r="I7" s="27" t="s">
        <v>215</v>
      </c>
      <c r="J7" s="89"/>
    </row>
    <row r="8" spans="1:10" ht="18.75" customHeight="1">
      <c r="A8" s="28" t="s">
        <v>4</v>
      </c>
      <c r="B8" s="29" t="s">
        <v>5</v>
      </c>
      <c r="C8" s="53">
        <v>137042.9</v>
      </c>
      <c r="D8" s="53">
        <v>111672.5</v>
      </c>
      <c r="E8" s="53">
        <v>91780.9</v>
      </c>
      <c r="F8" s="7">
        <f>C8-E8</f>
        <v>45262</v>
      </c>
      <c r="G8" s="7">
        <f>D8-E8</f>
        <v>19891.600000000006</v>
      </c>
      <c r="H8" s="7">
        <f>E8/C8*100</f>
        <v>66.97238601926841</v>
      </c>
      <c r="I8" s="7">
        <f>E8/D8*100</f>
        <v>82.18755736640622</v>
      </c>
      <c r="J8" s="7">
        <f>E8/$E$50*100</f>
        <v>10.294578182168951</v>
      </c>
    </row>
    <row r="9" spans="1:10" ht="38.25" customHeight="1">
      <c r="A9" s="30" t="s">
        <v>151</v>
      </c>
      <c r="B9" s="31" t="s">
        <v>152</v>
      </c>
      <c r="C9" s="54">
        <v>1043.5</v>
      </c>
      <c r="D9" s="54">
        <v>932.5</v>
      </c>
      <c r="E9" s="54">
        <v>107.9</v>
      </c>
      <c r="F9" s="19">
        <f aca="true" t="shared" si="0" ref="F9:F50">C9-E9</f>
        <v>935.6</v>
      </c>
      <c r="G9" s="19">
        <f aca="true" t="shared" si="1" ref="G9:G50">D9-E9</f>
        <v>824.6</v>
      </c>
      <c r="H9" s="19">
        <f aca="true" t="shared" si="2" ref="H9:H50">E9/C9*100</f>
        <v>10.340201245807378</v>
      </c>
      <c r="I9" s="19">
        <f aca="true" t="shared" si="3" ref="I9:I50">E9/D9*100</f>
        <v>11.571045576407506</v>
      </c>
      <c r="J9" s="19">
        <f>E9/$E$50*100</f>
        <v>0.012102572385496654</v>
      </c>
    </row>
    <row r="10" spans="1:10" ht="38.25" customHeight="1">
      <c r="A10" s="30" t="s">
        <v>6</v>
      </c>
      <c r="B10" s="31" t="s">
        <v>7</v>
      </c>
      <c r="C10" s="54">
        <v>3620.2</v>
      </c>
      <c r="D10" s="54">
        <v>2979.7</v>
      </c>
      <c r="E10" s="54">
        <v>2209.6</v>
      </c>
      <c r="F10" s="19">
        <f t="shared" si="0"/>
        <v>1410.6</v>
      </c>
      <c r="G10" s="19">
        <f t="shared" si="1"/>
        <v>770.0999999999999</v>
      </c>
      <c r="H10" s="19">
        <f t="shared" si="2"/>
        <v>61.03530191702116</v>
      </c>
      <c r="I10" s="19">
        <f t="shared" si="3"/>
        <v>74.15511628687452</v>
      </c>
      <c r="J10" s="19">
        <f>E10/$E$50*100</f>
        <v>0.2478391468303374</v>
      </c>
    </row>
    <row r="11" spans="1:10" ht="57" customHeight="1">
      <c r="A11" s="30" t="s">
        <v>8</v>
      </c>
      <c r="B11" s="31" t="s">
        <v>9</v>
      </c>
      <c r="C11" s="54">
        <v>67700</v>
      </c>
      <c r="D11" s="54">
        <v>55824.4</v>
      </c>
      <c r="E11" s="54">
        <v>46128.9</v>
      </c>
      <c r="F11" s="19">
        <f t="shared" si="0"/>
        <v>21571.1</v>
      </c>
      <c r="G11" s="19">
        <f t="shared" si="1"/>
        <v>9695.5</v>
      </c>
      <c r="H11" s="19">
        <f t="shared" si="2"/>
        <v>68.13722304283604</v>
      </c>
      <c r="I11" s="19">
        <f t="shared" si="3"/>
        <v>82.63214651657698</v>
      </c>
      <c r="J11" s="19">
        <f>E11/$E$50*100</f>
        <v>5.174034766574019</v>
      </c>
    </row>
    <row r="12" spans="1:10" ht="15.75" customHeight="1">
      <c r="A12" s="30" t="s">
        <v>192</v>
      </c>
      <c r="B12" s="31" t="s">
        <v>193</v>
      </c>
      <c r="C12" s="54">
        <v>54.5</v>
      </c>
      <c r="D12" s="54">
        <v>54.5</v>
      </c>
      <c r="E12" s="54">
        <v>41.1</v>
      </c>
      <c r="F12" s="19"/>
      <c r="G12" s="19"/>
      <c r="H12" s="19"/>
      <c r="I12" s="19"/>
      <c r="J12" s="19"/>
    </row>
    <row r="13" spans="1:10" ht="43.5" customHeight="1">
      <c r="A13" s="30" t="s">
        <v>10</v>
      </c>
      <c r="B13" s="31" t="s">
        <v>11</v>
      </c>
      <c r="C13" s="54">
        <v>18543.1</v>
      </c>
      <c r="D13" s="54">
        <v>14273.7</v>
      </c>
      <c r="E13" s="54">
        <v>13212.4</v>
      </c>
      <c r="F13" s="19">
        <f t="shared" si="0"/>
        <v>5330.699999999999</v>
      </c>
      <c r="G13" s="19">
        <f t="shared" si="1"/>
        <v>1061.300000000001</v>
      </c>
      <c r="H13" s="19">
        <f t="shared" si="2"/>
        <v>71.25237959133047</v>
      </c>
      <c r="I13" s="19">
        <f t="shared" si="3"/>
        <v>92.564646868016</v>
      </c>
      <c r="J13" s="19">
        <f aca="true" t="shared" si="4" ref="J13:J29">E13/$E$50*100</f>
        <v>1.481965036016089</v>
      </c>
    </row>
    <row r="14" spans="1:10" ht="14.25" customHeight="1">
      <c r="A14" s="30" t="s">
        <v>12</v>
      </c>
      <c r="B14" s="31" t="s">
        <v>13</v>
      </c>
      <c r="C14" s="54">
        <v>2237.6</v>
      </c>
      <c r="D14" s="54">
        <v>2237.6</v>
      </c>
      <c r="E14" s="54">
        <v>0</v>
      </c>
      <c r="F14" s="19">
        <f t="shared" si="0"/>
        <v>2237.6</v>
      </c>
      <c r="G14" s="19">
        <f t="shared" si="1"/>
        <v>2237.6</v>
      </c>
      <c r="H14" s="19">
        <f t="shared" si="2"/>
        <v>0</v>
      </c>
      <c r="I14" s="19">
        <f t="shared" si="3"/>
        <v>0</v>
      </c>
      <c r="J14" s="19">
        <f t="shared" si="4"/>
        <v>0</v>
      </c>
    </row>
    <row r="15" spans="1:10" ht="15" customHeight="1">
      <c r="A15" s="30" t="s">
        <v>14</v>
      </c>
      <c r="B15" s="31" t="s">
        <v>15</v>
      </c>
      <c r="C15" s="54">
        <v>43844.1</v>
      </c>
      <c r="D15" s="54">
        <v>35370.1</v>
      </c>
      <c r="E15" s="54">
        <v>30081</v>
      </c>
      <c r="F15" s="19">
        <f t="shared" si="0"/>
        <v>13763.099999999999</v>
      </c>
      <c r="G15" s="19">
        <f t="shared" si="1"/>
        <v>5289.0999999999985</v>
      </c>
      <c r="H15" s="19">
        <f t="shared" si="2"/>
        <v>68.6090032638371</v>
      </c>
      <c r="I15" s="19">
        <f t="shared" si="3"/>
        <v>85.04640925527494</v>
      </c>
      <c r="J15" s="19">
        <f t="shared" si="4"/>
        <v>3.3740266907147807</v>
      </c>
    </row>
    <row r="16" spans="1:10" ht="24" customHeight="1">
      <c r="A16" s="28" t="s">
        <v>16</v>
      </c>
      <c r="B16" s="29" t="s">
        <v>17</v>
      </c>
      <c r="C16" s="53">
        <v>500</v>
      </c>
      <c r="D16" s="53">
        <v>500</v>
      </c>
      <c r="E16" s="53">
        <v>0</v>
      </c>
      <c r="F16" s="7">
        <f t="shared" si="0"/>
        <v>500</v>
      </c>
      <c r="G16" s="7">
        <f t="shared" si="1"/>
        <v>500</v>
      </c>
      <c r="H16" s="7">
        <f t="shared" si="2"/>
        <v>0</v>
      </c>
      <c r="I16" s="7">
        <f t="shared" si="3"/>
        <v>0</v>
      </c>
      <c r="J16" s="7">
        <f t="shared" si="4"/>
        <v>0</v>
      </c>
    </row>
    <row r="17" spans="1:10" ht="42" customHeight="1">
      <c r="A17" s="30" t="s">
        <v>18</v>
      </c>
      <c r="B17" s="31" t="s">
        <v>19</v>
      </c>
      <c r="C17" s="54">
        <v>500</v>
      </c>
      <c r="D17" s="54">
        <v>500</v>
      </c>
      <c r="E17" s="54">
        <v>0</v>
      </c>
      <c r="F17" s="19">
        <f t="shared" si="0"/>
        <v>500</v>
      </c>
      <c r="G17" s="19">
        <f t="shared" si="1"/>
        <v>500</v>
      </c>
      <c r="H17" s="19">
        <f t="shared" si="2"/>
        <v>0</v>
      </c>
      <c r="I17" s="19">
        <f t="shared" si="3"/>
        <v>0</v>
      </c>
      <c r="J17" s="19">
        <f t="shared" si="4"/>
        <v>0</v>
      </c>
    </row>
    <row r="18" spans="1:10" ht="22.5" customHeight="1">
      <c r="A18" s="28" t="s">
        <v>20</v>
      </c>
      <c r="B18" s="71" t="s">
        <v>21</v>
      </c>
      <c r="C18" s="53">
        <v>19531.3</v>
      </c>
      <c r="D18" s="53">
        <v>15519.6</v>
      </c>
      <c r="E18" s="53">
        <v>13631.6</v>
      </c>
      <c r="F18" s="7">
        <f t="shared" si="0"/>
        <v>5899.699999999999</v>
      </c>
      <c r="G18" s="7">
        <f t="shared" si="1"/>
        <v>1888</v>
      </c>
      <c r="H18" s="7">
        <f t="shared" si="2"/>
        <v>69.79361332834988</v>
      </c>
      <c r="I18" s="7">
        <f t="shared" si="3"/>
        <v>87.83473800871157</v>
      </c>
      <c r="J18" s="7">
        <f t="shared" si="4"/>
        <v>1.5289844831337924</v>
      </c>
    </row>
    <row r="19" spans="1:10" ht="15" customHeight="1">
      <c r="A19" s="30" t="s">
        <v>22</v>
      </c>
      <c r="B19" s="31" t="s">
        <v>23</v>
      </c>
      <c r="C19" s="54">
        <v>2214.5</v>
      </c>
      <c r="D19" s="54">
        <v>782.5</v>
      </c>
      <c r="E19" s="54">
        <v>750.3</v>
      </c>
      <c r="F19" s="19">
        <f t="shared" si="0"/>
        <v>1464.2</v>
      </c>
      <c r="G19" s="19">
        <f t="shared" si="1"/>
        <v>32.200000000000045</v>
      </c>
      <c r="H19" s="19">
        <f t="shared" si="2"/>
        <v>33.88123729961616</v>
      </c>
      <c r="I19" s="19">
        <f t="shared" si="3"/>
        <v>95.88498402555909</v>
      </c>
      <c r="J19" s="19">
        <f t="shared" si="4"/>
        <v>0.08415718314029787</v>
      </c>
    </row>
    <row r="20" spans="1:10" ht="15.75" customHeight="1">
      <c r="A20" s="30" t="s">
        <v>24</v>
      </c>
      <c r="B20" s="31" t="s">
        <v>25</v>
      </c>
      <c r="C20" s="54">
        <v>11048.4</v>
      </c>
      <c r="D20" s="54">
        <v>11048.4</v>
      </c>
      <c r="E20" s="54">
        <v>11047.4</v>
      </c>
      <c r="F20" s="19">
        <f t="shared" si="0"/>
        <v>1</v>
      </c>
      <c r="G20" s="19">
        <f t="shared" si="1"/>
        <v>1</v>
      </c>
      <c r="H20" s="19">
        <f t="shared" si="2"/>
        <v>99.9909489156801</v>
      </c>
      <c r="I20" s="19">
        <f t="shared" si="3"/>
        <v>99.9909489156801</v>
      </c>
      <c r="J20" s="19">
        <f t="shared" si="4"/>
        <v>1.2391284353247056</v>
      </c>
    </row>
    <row r="21" spans="1:10" ht="19.5" customHeight="1">
      <c r="A21" s="30" t="s">
        <v>194</v>
      </c>
      <c r="B21" s="31" t="s">
        <v>195</v>
      </c>
      <c r="C21" s="54">
        <v>666.8</v>
      </c>
      <c r="D21" s="54">
        <v>666.8</v>
      </c>
      <c r="E21" s="54">
        <v>26.7</v>
      </c>
      <c r="F21" s="19">
        <f t="shared" si="0"/>
        <v>640.0999999999999</v>
      </c>
      <c r="G21" s="19">
        <f t="shared" si="1"/>
        <v>640.0999999999999</v>
      </c>
      <c r="H21" s="19">
        <f t="shared" si="2"/>
        <v>4.004199160167967</v>
      </c>
      <c r="I21" s="19">
        <f t="shared" si="3"/>
        <v>4.004199160167967</v>
      </c>
      <c r="J21" s="19">
        <f t="shared" si="4"/>
        <v>0.002994797800674334</v>
      </c>
    </row>
    <row r="22" spans="1:10" ht="24" customHeight="1">
      <c r="A22" s="30" t="s">
        <v>26</v>
      </c>
      <c r="B22" s="31" t="s">
        <v>27</v>
      </c>
      <c r="C22" s="54">
        <v>5601.6</v>
      </c>
      <c r="D22" s="54">
        <v>3021.9</v>
      </c>
      <c r="E22" s="54">
        <v>1807.2</v>
      </c>
      <c r="F22" s="19">
        <f t="shared" si="0"/>
        <v>3794.4000000000005</v>
      </c>
      <c r="G22" s="19">
        <f t="shared" si="1"/>
        <v>1214.7</v>
      </c>
      <c r="H22" s="19">
        <f t="shared" si="2"/>
        <v>32.26221079691516</v>
      </c>
      <c r="I22" s="19">
        <f t="shared" si="3"/>
        <v>59.80343492504716</v>
      </c>
      <c r="J22" s="19">
        <f t="shared" si="4"/>
        <v>0.2027040668681145</v>
      </c>
    </row>
    <row r="23" spans="1:10" ht="20.25" customHeight="1">
      <c r="A23" s="28" t="s">
        <v>153</v>
      </c>
      <c r="B23" s="71" t="s">
        <v>154</v>
      </c>
      <c r="C23" s="53">
        <v>1782</v>
      </c>
      <c r="D23" s="53">
        <v>1323.3</v>
      </c>
      <c r="E23" s="53">
        <v>968.2</v>
      </c>
      <c r="F23" s="7">
        <f>C23-E23</f>
        <v>813.8</v>
      </c>
      <c r="G23" s="7">
        <f t="shared" si="1"/>
        <v>355.0999999999999</v>
      </c>
      <c r="H23" s="7">
        <f t="shared" si="2"/>
        <v>54.33221099887767</v>
      </c>
      <c r="I23" s="7">
        <f t="shared" si="3"/>
        <v>73.1655709211819</v>
      </c>
      <c r="J23" s="7">
        <f t="shared" si="4"/>
        <v>0.10859787380572625</v>
      </c>
    </row>
    <row r="24" spans="1:10" ht="16.5" customHeight="1">
      <c r="A24" s="30" t="s">
        <v>155</v>
      </c>
      <c r="B24" s="31" t="s">
        <v>156</v>
      </c>
      <c r="C24" s="54">
        <v>548.7</v>
      </c>
      <c r="D24" s="54">
        <v>404</v>
      </c>
      <c r="E24" s="54">
        <v>377</v>
      </c>
      <c r="F24" s="19">
        <f t="shared" si="0"/>
        <v>171.70000000000005</v>
      </c>
      <c r="G24" s="19">
        <f t="shared" si="1"/>
        <v>27</v>
      </c>
      <c r="H24" s="19">
        <f t="shared" si="2"/>
        <v>68.70785492983414</v>
      </c>
      <c r="I24" s="19">
        <f t="shared" si="3"/>
        <v>93.31683168316832</v>
      </c>
      <c r="J24" s="19">
        <f t="shared" si="4"/>
        <v>0.04228609628667506</v>
      </c>
    </row>
    <row r="25" spans="1:10" ht="16.5" customHeight="1">
      <c r="A25" s="30" t="s">
        <v>206</v>
      </c>
      <c r="B25" s="31" t="s">
        <v>207</v>
      </c>
      <c r="C25" s="54">
        <v>42</v>
      </c>
      <c r="D25" s="54">
        <v>28</v>
      </c>
      <c r="E25" s="54">
        <v>0</v>
      </c>
      <c r="F25" s="19">
        <f>C25-E25</f>
        <v>42</v>
      </c>
      <c r="G25" s="19">
        <f>D25-E25</f>
        <v>28</v>
      </c>
      <c r="H25" s="19">
        <f>E25/C25*100</f>
        <v>0</v>
      </c>
      <c r="I25" s="19">
        <f>E25/D25*100</f>
        <v>0</v>
      </c>
      <c r="J25" s="19">
        <f t="shared" si="4"/>
        <v>0</v>
      </c>
    </row>
    <row r="26" spans="1:10" ht="24" customHeight="1">
      <c r="A26" s="30" t="s">
        <v>157</v>
      </c>
      <c r="B26" s="31" t="s">
        <v>158</v>
      </c>
      <c r="C26" s="54">
        <v>1191.3</v>
      </c>
      <c r="D26" s="54">
        <v>891.3</v>
      </c>
      <c r="E26" s="54">
        <v>591.2</v>
      </c>
      <c r="F26" s="19">
        <f t="shared" si="0"/>
        <v>600.0999999999999</v>
      </c>
      <c r="G26" s="19">
        <f t="shared" si="1"/>
        <v>300.0999999999999</v>
      </c>
      <c r="H26" s="19">
        <f t="shared" si="2"/>
        <v>49.626458490724424</v>
      </c>
      <c r="I26" s="19">
        <f t="shared" si="3"/>
        <v>66.33007965892517</v>
      </c>
      <c r="J26" s="19">
        <f t="shared" si="4"/>
        <v>0.06631177751905118</v>
      </c>
    </row>
    <row r="27" spans="1:10" ht="18" customHeight="1">
      <c r="A27" s="28" t="s">
        <v>28</v>
      </c>
      <c r="B27" s="71" t="s">
        <v>29</v>
      </c>
      <c r="C27" s="53">
        <v>739081.2</v>
      </c>
      <c r="D27" s="53">
        <v>581961.3</v>
      </c>
      <c r="E27" s="53">
        <v>535046.7</v>
      </c>
      <c r="F27" s="7">
        <f t="shared" si="0"/>
        <v>204034.5</v>
      </c>
      <c r="G27" s="7">
        <f t="shared" si="1"/>
        <v>46914.60000000009</v>
      </c>
      <c r="H27" s="7">
        <f t="shared" si="2"/>
        <v>72.3934934348215</v>
      </c>
      <c r="I27" s="7">
        <f t="shared" si="3"/>
        <v>91.9385361191543</v>
      </c>
      <c r="J27" s="7">
        <f t="shared" si="4"/>
        <v>60.01335881715582</v>
      </c>
    </row>
    <row r="28" spans="1:10" ht="18" customHeight="1">
      <c r="A28" s="30" t="s">
        <v>30</v>
      </c>
      <c r="B28" s="31" t="s">
        <v>31</v>
      </c>
      <c r="C28" s="54">
        <v>271640.9</v>
      </c>
      <c r="D28" s="54">
        <v>215759.5</v>
      </c>
      <c r="E28" s="54">
        <v>188890.5</v>
      </c>
      <c r="F28" s="19">
        <f t="shared" si="0"/>
        <v>82750.40000000002</v>
      </c>
      <c r="G28" s="19">
        <f t="shared" si="1"/>
        <v>26869</v>
      </c>
      <c r="H28" s="19">
        <f t="shared" si="2"/>
        <v>69.53684073348306</v>
      </c>
      <c r="I28" s="19">
        <f t="shared" si="3"/>
        <v>87.54678241282538</v>
      </c>
      <c r="J28" s="19">
        <f t="shared" si="4"/>
        <v>21.186848463231286</v>
      </c>
    </row>
    <row r="29" spans="1:10" ht="18" customHeight="1">
      <c r="A29" s="30" t="s">
        <v>32</v>
      </c>
      <c r="B29" s="31" t="s">
        <v>33</v>
      </c>
      <c r="C29" s="54">
        <v>355475.5</v>
      </c>
      <c r="D29" s="54">
        <v>277052.9</v>
      </c>
      <c r="E29" s="54">
        <v>264677.7</v>
      </c>
      <c r="F29" s="19">
        <f t="shared" si="0"/>
        <v>90797.79999999999</v>
      </c>
      <c r="G29" s="19">
        <f t="shared" si="1"/>
        <v>12375.200000000012</v>
      </c>
      <c r="H29" s="19">
        <f t="shared" si="2"/>
        <v>74.4573676666887</v>
      </c>
      <c r="I29" s="19">
        <f t="shared" si="3"/>
        <v>95.53327180477086</v>
      </c>
      <c r="J29" s="19">
        <f t="shared" si="4"/>
        <v>29.68749789691166</v>
      </c>
    </row>
    <row r="30" spans="1:10" ht="18" customHeight="1">
      <c r="A30" s="6" t="s">
        <v>182</v>
      </c>
      <c r="B30" s="31" t="s">
        <v>183</v>
      </c>
      <c r="C30" s="54">
        <v>79310.4</v>
      </c>
      <c r="D30" s="54">
        <v>60620.5</v>
      </c>
      <c r="E30" s="54">
        <v>55539.6</v>
      </c>
      <c r="F30" s="19"/>
      <c r="G30" s="19"/>
      <c r="H30" s="19"/>
      <c r="I30" s="19"/>
      <c r="J30" s="19"/>
    </row>
    <row r="31" spans="1:10" ht="27" customHeight="1">
      <c r="A31" s="30" t="s">
        <v>34</v>
      </c>
      <c r="B31" s="31" t="s">
        <v>35</v>
      </c>
      <c r="C31" s="54">
        <v>730.6</v>
      </c>
      <c r="D31" s="54">
        <v>694.6</v>
      </c>
      <c r="E31" s="54">
        <v>352.6</v>
      </c>
      <c r="F31" s="19">
        <f t="shared" si="0"/>
        <v>378</v>
      </c>
      <c r="G31" s="19">
        <f t="shared" si="1"/>
        <v>342</v>
      </c>
      <c r="H31" s="19">
        <f t="shared" si="2"/>
        <v>48.26170271010129</v>
      </c>
      <c r="I31" s="19">
        <f t="shared" si="3"/>
        <v>50.76302908148575</v>
      </c>
      <c r="J31" s="19">
        <f aca="true" t="shared" si="5" ref="J31:J50">E31/$E$50*100</f>
        <v>0.039549277322762935</v>
      </c>
    </row>
    <row r="32" spans="1:10" ht="18" customHeight="1">
      <c r="A32" s="30" t="s">
        <v>36</v>
      </c>
      <c r="B32" s="31" t="s">
        <v>37</v>
      </c>
      <c r="C32" s="54">
        <v>18050.2</v>
      </c>
      <c r="D32" s="54">
        <v>17031.2</v>
      </c>
      <c r="E32" s="54">
        <v>16351.2</v>
      </c>
      <c r="F32" s="19">
        <f t="shared" si="0"/>
        <v>1699</v>
      </c>
      <c r="G32" s="19">
        <f t="shared" si="1"/>
        <v>680</v>
      </c>
      <c r="H32" s="19">
        <f t="shared" si="2"/>
        <v>90.58736191288739</v>
      </c>
      <c r="I32" s="19">
        <f t="shared" si="3"/>
        <v>96.00732772793461</v>
      </c>
      <c r="J32" s="19">
        <f t="shared" si="5"/>
        <v>1.8340276328983587</v>
      </c>
    </row>
    <row r="33" spans="1:10" ht="18" customHeight="1">
      <c r="A33" s="30" t="s">
        <v>38</v>
      </c>
      <c r="B33" s="31" t="s">
        <v>39</v>
      </c>
      <c r="C33" s="54">
        <v>13873.5</v>
      </c>
      <c r="D33" s="54">
        <v>10802.7</v>
      </c>
      <c r="E33" s="54">
        <v>9235.1</v>
      </c>
      <c r="F33" s="19">
        <f t="shared" si="0"/>
        <v>4638.4</v>
      </c>
      <c r="G33" s="19">
        <f t="shared" si="1"/>
        <v>1567.6000000000004</v>
      </c>
      <c r="H33" s="19">
        <f t="shared" si="2"/>
        <v>66.56647565502577</v>
      </c>
      <c r="I33" s="19">
        <f t="shared" si="3"/>
        <v>85.4888129819397</v>
      </c>
      <c r="J33" s="19">
        <f t="shared" si="5"/>
        <v>1.035852328427249</v>
      </c>
    </row>
    <row r="34" spans="1:10" ht="21" customHeight="1">
      <c r="A34" s="28" t="s">
        <v>40</v>
      </c>
      <c r="B34" s="71" t="s">
        <v>41</v>
      </c>
      <c r="C34" s="53">
        <v>2567.5</v>
      </c>
      <c r="D34" s="53">
        <v>2300.9</v>
      </c>
      <c r="E34" s="53">
        <v>2136</v>
      </c>
      <c r="F34" s="7">
        <f t="shared" si="0"/>
        <v>431.5</v>
      </c>
      <c r="G34" s="7">
        <f t="shared" si="1"/>
        <v>164.9000000000001</v>
      </c>
      <c r="H34" s="7">
        <f t="shared" si="2"/>
        <v>83.1937682570594</v>
      </c>
      <c r="I34" s="7">
        <f t="shared" si="3"/>
        <v>92.83323916728237</v>
      </c>
      <c r="J34" s="7">
        <f t="shared" si="5"/>
        <v>0.2395838240539467</v>
      </c>
    </row>
    <row r="35" spans="1:10" ht="18" customHeight="1">
      <c r="A35" s="30" t="s">
        <v>42</v>
      </c>
      <c r="B35" s="31" t="s">
        <v>43</v>
      </c>
      <c r="C35" s="54">
        <v>2567.5</v>
      </c>
      <c r="D35" s="54">
        <v>2300.9</v>
      </c>
      <c r="E35" s="54">
        <v>2136</v>
      </c>
      <c r="F35" s="19">
        <f t="shared" si="0"/>
        <v>431.5</v>
      </c>
      <c r="G35" s="19">
        <f t="shared" si="1"/>
        <v>164.9000000000001</v>
      </c>
      <c r="H35" s="19">
        <f t="shared" si="2"/>
        <v>83.1937682570594</v>
      </c>
      <c r="I35" s="19">
        <f t="shared" si="3"/>
        <v>92.83323916728237</v>
      </c>
      <c r="J35" s="19">
        <f t="shared" si="5"/>
        <v>0.2395838240539467</v>
      </c>
    </row>
    <row r="36" spans="1:10" ht="17.25" customHeight="1">
      <c r="A36" s="28" t="s">
        <v>44</v>
      </c>
      <c r="B36" s="71" t="s">
        <v>45</v>
      </c>
      <c r="C36" s="53">
        <v>150228.7</v>
      </c>
      <c r="D36" s="53">
        <v>128173.9</v>
      </c>
      <c r="E36" s="53">
        <v>120578.2</v>
      </c>
      <c r="F36" s="7">
        <f t="shared" si="0"/>
        <v>29650.500000000015</v>
      </c>
      <c r="G36" s="7">
        <f t="shared" si="1"/>
        <v>7595.699999999997</v>
      </c>
      <c r="H36" s="7">
        <f t="shared" si="2"/>
        <v>80.26309220541746</v>
      </c>
      <c r="I36" s="7">
        <f t="shared" si="3"/>
        <v>94.07391052312522</v>
      </c>
      <c r="J36" s="7">
        <f t="shared" si="5"/>
        <v>13.524619032556927</v>
      </c>
    </row>
    <row r="37" spans="1:10" ht="21" customHeight="1">
      <c r="A37" s="30" t="s">
        <v>46</v>
      </c>
      <c r="B37" s="31" t="s">
        <v>47</v>
      </c>
      <c r="C37" s="54">
        <v>11559.1</v>
      </c>
      <c r="D37" s="54">
        <v>8722.9</v>
      </c>
      <c r="E37" s="54">
        <v>8530.2</v>
      </c>
      <c r="F37" s="19">
        <f t="shared" si="0"/>
        <v>3028.8999999999996</v>
      </c>
      <c r="G37" s="19">
        <f t="shared" si="1"/>
        <v>192.6999999999989</v>
      </c>
      <c r="H37" s="19">
        <f t="shared" si="2"/>
        <v>73.79640283413069</v>
      </c>
      <c r="I37" s="19">
        <f t="shared" si="3"/>
        <v>97.79087230164282</v>
      </c>
      <c r="J37" s="19">
        <f t="shared" si="5"/>
        <v>0.9567874231952138</v>
      </c>
    </row>
    <row r="38" spans="1:10" ht="16.5" customHeight="1">
      <c r="A38" s="30" t="s">
        <v>48</v>
      </c>
      <c r="B38" s="31" t="s">
        <v>49</v>
      </c>
      <c r="C38" s="54">
        <v>32160.4</v>
      </c>
      <c r="D38" s="54">
        <v>32160.4</v>
      </c>
      <c r="E38" s="54">
        <v>31966.2</v>
      </c>
      <c r="F38" s="19">
        <f t="shared" si="0"/>
        <v>194.20000000000073</v>
      </c>
      <c r="G38" s="19">
        <f t="shared" si="1"/>
        <v>194.20000000000073</v>
      </c>
      <c r="H38" s="19">
        <f t="shared" si="2"/>
        <v>99.39615178915685</v>
      </c>
      <c r="I38" s="19">
        <f t="shared" si="3"/>
        <v>99.39615178915685</v>
      </c>
      <c r="J38" s="19">
        <f t="shared" si="5"/>
        <v>3.585479605090483</v>
      </c>
    </row>
    <row r="39" spans="1:10" ht="12.75">
      <c r="A39" s="30" t="s">
        <v>50</v>
      </c>
      <c r="B39" s="31" t="s">
        <v>51</v>
      </c>
      <c r="C39" s="54">
        <v>48397.3</v>
      </c>
      <c r="D39" s="54">
        <v>42050.6</v>
      </c>
      <c r="E39" s="54">
        <v>37361.6</v>
      </c>
      <c r="F39" s="19">
        <f t="shared" si="0"/>
        <v>11035.700000000004</v>
      </c>
      <c r="G39" s="19">
        <f t="shared" si="1"/>
        <v>4689</v>
      </c>
      <c r="H39" s="19">
        <f t="shared" si="2"/>
        <v>77.19769491273273</v>
      </c>
      <c r="I39" s="19">
        <f t="shared" si="3"/>
        <v>88.84914840691928</v>
      </c>
      <c r="J39" s="19">
        <f t="shared" si="5"/>
        <v>4.19065309024997</v>
      </c>
    </row>
    <row r="40" spans="1:10" ht="12.75">
      <c r="A40" s="30" t="s">
        <v>52</v>
      </c>
      <c r="B40" s="31" t="s">
        <v>53</v>
      </c>
      <c r="C40" s="54">
        <v>47173.4</v>
      </c>
      <c r="D40" s="54">
        <v>34425.6</v>
      </c>
      <c r="E40" s="54">
        <v>32622.1</v>
      </c>
      <c r="F40" s="19">
        <f t="shared" si="0"/>
        <v>14551.300000000003</v>
      </c>
      <c r="G40" s="19">
        <f t="shared" si="1"/>
        <v>1803.5</v>
      </c>
      <c r="H40" s="19">
        <f t="shared" si="2"/>
        <v>69.15359079481233</v>
      </c>
      <c r="I40" s="19">
        <f t="shared" si="3"/>
        <v>94.76116610894219</v>
      </c>
      <c r="J40" s="19">
        <f t="shared" si="5"/>
        <v>3.6590484394523672</v>
      </c>
    </row>
    <row r="41" spans="1:10" ht="22.5">
      <c r="A41" s="30" t="s">
        <v>54</v>
      </c>
      <c r="B41" s="31" t="s">
        <v>55</v>
      </c>
      <c r="C41" s="54">
        <v>10938.5</v>
      </c>
      <c r="D41" s="54">
        <v>10814.4</v>
      </c>
      <c r="E41" s="54">
        <v>10098.1</v>
      </c>
      <c r="F41" s="19">
        <f t="shared" si="0"/>
        <v>840.3999999999996</v>
      </c>
      <c r="G41" s="19">
        <f t="shared" si="1"/>
        <v>716.2999999999993</v>
      </c>
      <c r="H41" s="19">
        <f t="shared" si="2"/>
        <v>92.31704529871556</v>
      </c>
      <c r="I41" s="19">
        <f t="shared" si="3"/>
        <v>93.37642402722297</v>
      </c>
      <c r="J41" s="19">
        <f t="shared" si="5"/>
        <v>1.132650474568895</v>
      </c>
    </row>
    <row r="42" spans="1:10" ht="12.75">
      <c r="A42" s="28" t="s">
        <v>56</v>
      </c>
      <c r="B42" s="29" t="s">
        <v>57</v>
      </c>
      <c r="C42" s="53">
        <v>147213.8</v>
      </c>
      <c r="D42" s="53">
        <v>48777.6</v>
      </c>
      <c r="E42" s="53">
        <v>16105</v>
      </c>
      <c r="F42" s="7">
        <f t="shared" si="0"/>
        <v>131108.8</v>
      </c>
      <c r="G42" s="7">
        <f t="shared" si="1"/>
        <v>32672.6</v>
      </c>
      <c r="H42" s="7">
        <f t="shared" si="2"/>
        <v>10.939871126212353</v>
      </c>
      <c r="I42" s="7">
        <f t="shared" si="3"/>
        <v>33.01720461851342</v>
      </c>
      <c r="J42" s="7">
        <f t="shared" si="5"/>
        <v>1.8064126808936387</v>
      </c>
    </row>
    <row r="43" spans="1:10" ht="12.75">
      <c r="A43" s="30" t="s">
        <v>58</v>
      </c>
      <c r="B43" s="31" t="s">
        <v>59</v>
      </c>
      <c r="C43" s="54">
        <v>17479.1</v>
      </c>
      <c r="D43" s="54">
        <v>12890</v>
      </c>
      <c r="E43" s="54">
        <v>11269.5</v>
      </c>
      <c r="F43" s="19">
        <f t="shared" si="0"/>
        <v>6209.5999999999985</v>
      </c>
      <c r="G43" s="19">
        <f t="shared" si="1"/>
        <v>1620.5</v>
      </c>
      <c r="H43" s="19">
        <f t="shared" si="2"/>
        <v>64.47414340555292</v>
      </c>
      <c r="I43" s="19">
        <f t="shared" si="3"/>
        <v>87.42823894491855</v>
      </c>
      <c r="J43" s="19">
        <f t="shared" si="5"/>
        <v>1.2640402177790042</v>
      </c>
    </row>
    <row r="44" spans="1:10" ht="12.75">
      <c r="A44" s="30" t="s">
        <v>60</v>
      </c>
      <c r="B44" s="31" t="s">
        <v>61</v>
      </c>
      <c r="C44" s="54">
        <v>129734.7</v>
      </c>
      <c r="D44" s="54">
        <v>35887.6</v>
      </c>
      <c r="E44" s="54">
        <v>4835.5</v>
      </c>
      <c r="F44" s="19">
        <f t="shared" si="0"/>
        <v>124899.2</v>
      </c>
      <c r="G44" s="19">
        <f t="shared" si="1"/>
        <v>31052.1</v>
      </c>
      <c r="H44" s="19">
        <f t="shared" si="2"/>
        <v>3.727221784148728</v>
      </c>
      <c r="I44" s="19">
        <f t="shared" si="3"/>
        <v>13.47401330821788</v>
      </c>
      <c r="J44" s="19">
        <f t="shared" si="5"/>
        <v>0.5423724631146346</v>
      </c>
    </row>
    <row r="45" spans="1:10" ht="33.75">
      <c r="A45" s="28" t="s">
        <v>62</v>
      </c>
      <c r="B45" s="29" t="s">
        <v>63</v>
      </c>
      <c r="C45" s="53">
        <v>230.4</v>
      </c>
      <c r="D45" s="53">
        <v>115.2</v>
      </c>
      <c r="E45" s="53">
        <v>112.1</v>
      </c>
      <c r="F45" s="7">
        <f t="shared" si="0"/>
        <v>118.30000000000001</v>
      </c>
      <c r="G45" s="7">
        <f t="shared" si="1"/>
        <v>3.1000000000000085</v>
      </c>
      <c r="H45" s="7">
        <f t="shared" si="2"/>
        <v>48.654513888888886</v>
      </c>
      <c r="I45" s="7">
        <f t="shared" si="3"/>
        <v>97.30902777777777</v>
      </c>
      <c r="J45" s="7">
        <f t="shared" si="5"/>
        <v>0.012573664174366775</v>
      </c>
    </row>
    <row r="46" spans="1:10" ht="22.5">
      <c r="A46" s="30" t="s">
        <v>64</v>
      </c>
      <c r="B46" s="31" t="s">
        <v>65</v>
      </c>
      <c r="C46" s="54">
        <v>230.4</v>
      </c>
      <c r="D46" s="54">
        <v>115.2</v>
      </c>
      <c r="E46" s="54">
        <v>112.1</v>
      </c>
      <c r="F46" s="19">
        <f t="shared" si="0"/>
        <v>118.30000000000001</v>
      </c>
      <c r="G46" s="19">
        <f t="shared" si="1"/>
        <v>3.1000000000000085</v>
      </c>
      <c r="H46" s="19">
        <f t="shared" si="2"/>
        <v>48.654513888888886</v>
      </c>
      <c r="I46" s="19">
        <f t="shared" si="3"/>
        <v>97.30902777777777</v>
      </c>
      <c r="J46" s="19">
        <f t="shared" si="5"/>
        <v>0.012573664174366775</v>
      </c>
    </row>
    <row r="47" spans="1:10" ht="45">
      <c r="A47" s="28" t="s">
        <v>66</v>
      </c>
      <c r="B47" s="29" t="s">
        <v>162</v>
      </c>
      <c r="C47" s="53">
        <v>135885.6</v>
      </c>
      <c r="D47" s="53">
        <v>119762</v>
      </c>
      <c r="E47" s="53">
        <v>111187.3</v>
      </c>
      <c r="F47" s="7">
        <f t="shared" si="0"/>
        <v>24698.300000000003</v>
      </c>
      <c r="G47" s="7">
        <f t="shared" si="1"/>
        <v>8574.699999999997</v>
      </c>
      <c r="H47" s="7">
        <f t="shared" si="2"/>
        <v>81.82419623565706</v>
      </c>
      <c r="I47" s="7">
        <f t="shared" si="3"/>
        <v>92.84021642925136</v>
      </c>
      <c r="J47" s="7">
        <f t="shared" si="5"/>
        <v>12.471291442056833</v>
      </c>
    </row>
    <row r="48" spans="1:10" ht="45">
      <c r="A48" s="30" t="s">
        <v>67</v>
      </c>
      <c r="B48" s="31" t="s">
        <v>68</v>
      </c>
      <c r="C48" s="54">
        <v>102012.8</v>
      </c>
      <c r="D48" s="54">
        <v>92258.6</v>
      </c>
      <c r="E48" s="54">
        <v>92258.6</v>
      </c>
      <c r="F48" s="19">
        <f t="shared" si="0"/>
        <v>9754.199999999997</v>
      </c>
      <c r="G48" s="19">
        <f t="shared" si="1"/>
        <v>0</v>
      </c>
      <c r="H48" s="19">
        <f t="shared" si="2"/>
        <v>90.43825872831644</v>
      </c>
      <c r="I48" s="19">
        <f t="shared" si="3"/>
        <v>100</v>
      </c>
      <c r="J48" s="19">
        <f t="shared" si="5"/>
        <v>10.348159264917346</v>
      </c>
    </row>
    <row r="49" spans="1:10" ht="22.5">
      <c r="A49" s="30" t="s">
        <v>159</v>
      </c>
      <c r="B49" s="31" t="s">
        <v>160</v>
      </c>
      <c r="C49" s="54">
        <v>33872.8</v>
      </c>
      <c r="D49" s="54">
        <v>27503.3</v>
      </c>
      <c r="E49" s="54">
        <v>18928.7</v>
      </c>
      <c r="F49" s="19">
        <f t="shared" si="0"/>
        <v>14944.100000000002</v>
      </c>
      <c r="G49" s="19">
        <f t="shared" si="1"/>
        <v>8574.599999999999</v>
      </c>
      <c r="H49" s="19">
        <f t="shared" si="2"/>
        <v>55.881710398904126</v>
      </c>
      <c r="I49" s="19">
        <f t="shared" si="3"/>
        <v>68.82337755832937</v>
      </c>
      <c r="J49" s="19">
        <f t="shared" si="5"/>
        <v>2.1231321771394858</v>
      </c>
    </row>
    <row r="50" spans="1:10" ht="12.75">
      <c r="A50" s="32" t="s">
        <v>0</v>
      </c>
      <c r="B50" s="33"/>
      <c r="C50" s="55">
        <v>1334063.4</v>
      </c>
      <c r="D50" s="55">
        <v>1010106.3</v>
      </c>
      <c r="E50" s="55">
        <v>891546</v>
      </c>
      <c r="F50" s="20">
        <f t="shared" si="0"/>
        <v>442517.3999999999</v>
      </c>
      <c r="G50" s="20">
        <f t="shared" si="1"/>
        <v>118560.30000000005</v>
      </c>
      <c r="H50" s="20">
        <f t="shared" si="2"/>
        <v>66.8293575852542</v>
      </c>
      <c r="I50" s="20">
        <f t="shared" si="3"/>
        <v>88.2625917688069</v>
      </c>
      <c r="J50" s="20">
        <f t="shared" si="5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1968503937007874" right="0" top="0.5511811023622047" bottom="0.3937007874015748" header="0.15748031496062992" footer="0.15748031496062992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7" sqref="I7"/>
    </sheetView>
  </sheetViews>
  <sheetFormatPr defaultColWidth="9.140625" defaultRowHeight="12.75" customHeight="1"/>
  <cols>
    <col min="1" max="1" width="6.7109375" style="15" customWidth="1"/>
    <col min="2" max="2" width="27.28125" style="46" customWidth="1"/>
    <col min="3" max="3" width="10.8515625" style="15" customWidth="1"/>
    <col min="4" max="4" width="9.421875" style="15" customWidth="1"/>
    <col min="5" max="5" width="9.28125" style="18" customWidth="1"/>
    <col min="6" max="6" width="10.8515625" style="15" customWidth="1"/>
    <col min="7" max="7" width="10.28125" style="15" customWidth="1"/>
    <col min="8" max="8" width="11.7109375" style="15" customWidth="1"/>
    <col min="9" max="9" width="10.28125" style="15" customWidth="1"/>
    <col min="10" max="10" width="9.00390625" style="15" customWidth="1"/>
    <col min="11" max="16384" width="9.140625" style="15" customWidth="1"/>
  </cols>
  <sheetData>
    <row r="1" spans="2:10" ht="12.75">
      <c r="B1" s="34"/>
      <c r="C1" s="35"/>
      <c r="D1" s="35"/>
      <c r="E1" s="36"/>
      <c r="F1" s="35"/>
      <c r="G1" s="35"/>
      <c r="H1" s="35"/>
      <c r="J1" s="37" t="s">
        <v>75</v>
      </c>
    </row>
    <row r="2" spans="1:10" ht="30.75" customHeight="1">
      <c r="A2" s="35"/>
      <c r="B2" s="34"/>
      <c r="C2" s="35"/>
      <c r="D2" s="35"/>
      <c r="E2" s="49"/>
      <c r="F2" s="35"/>
      <c r="G2" s="35"/>
      <c r="H2" s="35"/>
      <c r="I2" s="35"/>
      <c r="J2" s="35"/>
    </row>
    <row r="3" spans="1:10" ht="54" customHeight="1">
      <c r="A3" s="94" t="s">
        <v>211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3.5">
      <c r="A4" s="35"/>
      <c r="B4" s="34"/>
      <c r="C4" s="35"/>
      <c r="D4" s="35"/>
      <c r="E4" s="36"/>
      <c r="F4" s="35"/>
      <c r="G4" s="35"/>
      <c r="H4" s="35"/>
      <c r="I4" s="35"/>
      <c r="J4" s="38" t="s">
        <v>132</v>
      </c>
    </row>
    <row r="5" spans="1:10" s="39" customFormat="1" ht="17.25" customHeight="1">
      <c r="A5" s="95" t="s">
        <v>76</v>
      </c>
      <c r="B5" s="95" t="s">
        <v>77</v>
      </c>
      <c r="C5" s="90" t="s">
        <v>191</v>
      </c>
      <c r="D5" s="90" t="s">
        <v>210</v>
      </c>
      <c r="E5" s="90" t="s">
        <v>78</v>
      </c>
      <c r="F5" s="84" t="s">
        <v>72</v>
      </c>
      <c r="G5" s="85"/>
      <c r="H5" s="85" t="s">
        <v>73</v>
      </c>
      <c r="I5" s="85"/>
      <c r="J5" s="88" t="s">
        <v>71</v>
      </c>
    </row>
    <row r="6" spans="1:10" ht="46.5" customHeight="1">
      <c r="A6" s="96"/>
      <c r="B6" s="96"/>
      <c r="C6" s="90"/>
      <c r="D6" s="90"/>
      <c r="E6" s="90"/>
      <c r="F6" s="69" t="s">
        <v>69</v>
      </c>
      <c r="G6" s="69" t="s">
        <v>214</v>
      </c>
      <c r="H6" s="69" t="s">
        <v>70</v>
      </c>
      <c r="I6" s="69" t="s">
        <v>215</v>
      </c>
      <c r="J6" s="89"/>
    </row>
    <row r="7" spans="1:10" ht="24" customHeight="1">
      <c r="A7" s="40" t="s">
        <v>79</v>
      </c>
      <c r="B7" s="66" t="s">
        <v>80</v>
      </c>
      <c r="C7" s="67">
        <v>346375.1</v>
      </c>
      <c r="D7" s="67">
        <v>273645.1</v>
      </c>
      <c r="E7" s="67">
        <v>249257</v>
      </c>
      <c r="F7" s="68">
        <f>C7-E7</f>
        <v>97118.09999999998</v>
      </c>
      <c r="G7" s="68">
        <f>D7-E7</f>
        <v>24388.099999999977</v>
      </c>
      <c r="H7" s="68">
        <f>E7/C7*100</f>
        <v>71.96158153400751</v>
      </c>
      <c r="I7" s="68">
        <f>E7/D7*100</f>
        <v>91.08768985814109</v>
      </c>
      <c r="J7" s="68">
        <f aca="true" t="shared" si="0" ref="J7:J29">E7/$E$29*100</f>
        <v>27.95783952819036</v>
      </c>
    </row>
    <row r="8" spans="1:10" ht="24" customHeight="1">
      <c r="A8" s="40" t="s">
        <v>81</v>
      </c>
      <c r="B8" s="41" t="s">
        <v>82</v>
      </c>
      <c r="C8" s="54">
        <v>1680.5</v>
      </c>
      <c r="D8" s="54">
        <v>1370.3</v>
      </c>
      <c r="E8" s="54">
        <v>647.8</v>
      </c>
      <c r="F8" s="42">
        <f aca="true" t="shared" si="1" ref="F8:F29">C8-E8</f>
        <v>1032.7</v>
      </c>
      <c r="G8" s="42">
        <f aca="true" t="shared" si="2" ref="G8:G29">D8-E8</f>
        <v>722.5</v>
      </c>
      <c r="H8" s="42">
        <f aca="true" t="shared" si="3" ref="H8:H29">E8/C8*100</f>
        <v>38.54805117524546</v>
      </c>
      <c r="I8" s="42">
        <f aca="true" t="shared" si="4" ref="I8:I29">E8/D8*100</f>
        <v>47.27431949208202</v>
      </c>
      <c r="J8" s="42">
        <f t="shared" si="0"/>
        <v>0.07266030019763423</v>
      </c>
    </row>
    <row r="9" spans="1:10" ht="24" customHeight="1">
      <c r="A9" s="40" t="s">
        <v>83</v>
      </c>
      <c r="B9" s="41" t="s">
        <v>84</v>
      </c>
      <c r="C9" s="54">
        <v>104846.5</v>
      </c>
      <c r="D9" s="54">
        <v>82868.4</v>
      </c>
      <c r="E9" s="54">
        <v>75469.2</v>
      </c>
      <c r="F9" s="42">
        <f t="shared" si="1"/>
        <v>29377.300000000003</v>
      </c>
      <c r="G9" s="42">
        <f t="shared" si="2"/>
        <v>7399.199999999997</v>
      </c>
      <c r="H9" s="42">
        <f t="shared" si="3"/>
        <v>71.9806574373012</v>
      </c>
      <c r="I9" s="42">
        <f t="shared" si="4"/>
        <v>91.07114412731512</v>
      </c>
      <c r="J9" s="42">
        <f t="shared" si="0"/>
        <v>8.464981055380203</v>
      </c>
    </row>
    <row r="10" spans="1:10" ht="24" customHeight="1">
      <c r="A10" s="40" t="s">
        <v>85</v>
      </c>
      <c r="B10" s="41" t="s">
        <v>86</v>
      </c>
      <c r="C10" s="54">
        <v>3259.1</v>
      </c>
      <c r="D10" s="54">
        <v>2629.4</v>
      </c>
      <c r="E10" s="54">
        <v>2086.2</v>
      </c>
      <c r="F10" s="42">
        <f t="shared" si="1"/>
        <v>1172.9</v>
      </c>
      <c r="G10" s="42">
        <f t="shared" si="2"/>
        <v>543.2000000000003</v>
      </c>
      <c r="H10" s="42">
        <f t="shared" si="3"/>
        <v>64.01153692737257</v>
      </c>
      <c r="I10" s="42">
        <f t="shared" si="4"/>
        <v>79.34129459192211</v>
      </c>
      <c r="J10" s="42">
        <f t="shared" si="0"/>
        <v>0.23399802141448675</v>
      </c>
    </row>
    <row r="11" spans="1:10" ht="24" customHeight="1">
      <c r="A11" s="40" t="s">
        <v>87</v>
      </c>
      <c r="B11" s="41" t="s">
        <v>88</v>
      </c>
      <c r="C11" s="54">
        <v>2289.9</v>
      </c>
      <c r="D11" s="54">
        <v>1916.5</v>
      </c>
      <c r="E11" s="54">
        <v>1590.8</v>
      </c>
      <c r="F11" s="42">
        <f t="shared" si="1"/>
        <v>699.1000000000001</v>
      </c>
      <c r="G11" s="42">
        <f t="shared" si="2"/>
        <v>325.70000000000005</v>
      </c>
      <c r="H11" s="42">
        <f t="shared" si="3"/>
        <v>69.4702825450893</v>
      </c>
      <c r="I11" s="42">
        <f t="shared" si="4"/>
        <v>83.0054787372815</v>
      </c>
      <c r="J11" s="42">
        <f t="shared" si="0"/>
        <v>0.17843162327013973</v>
      </c>
    </row>
    <row r="12" spans="1:10" ht="24" customHeight="1">
      <c r="A12" s="40" t="s">
        <v>89</v>
      </c>
      <c r="B12" s="41" t="s">
        <v>90</v>
      </c>
      <c r="C12" s="54">
        <v>50902.7</v>
      </c>
      <c r="D12" s="54">
        <v>34864.7</v>
      </c>
      <c r="E12" s="54">
        <v>29823.8</v>
      </c>
      <c r="F12" s="42">
        <f t="shared" si="1"/>
        <v>21078.899999999998</v>
      </c>
      <c r="G12" s="42">
        <f t="shared" si="2"/>
        <v>5040.899999999998</v>
      </c>
      <c r="H12" s="42">
        <f t="shared" si="3"/>
        <v>58.58981940054261</v>
      </c>
      <c r="I12" s="42">
        <f t="shared" si="4"/>
        <v>85.5415362816832</v>
      </c>
      <c r="J12" s="42">
        <f t="shared" si="0"/>
        <v>3.3451779268820676</v>
      </c>
    </row>
    <row r="13" spans="1:10" ht="24" customHeight="1">
      <c r="A13" s="40" t="s">
        <v>163</v>
      </c>
      <c r="B13" s="41" t="s">
        <v>164</v>
      </c>
      <c r="C13" s="54">
        <v>158.6</v>
      </c>
      <c r="D13" s="54">
        <v>158.6</v>
      </c>
      <c r="E13" s="54">
        <v>158.6</v>
      </c>
      <c r="F13" s="42">
        <f t="shared" si="1"/>
        <v>0</v>
      </c>
      <c r="G13" s="42">
        <f t="shared" si="2"/>
        <v>0</v>
      </c>
      <c r="H13" s="42">
        <f t="shared" si="3"/>
        <v>100</v>
      </c>
      <c r="I13" s="42">
        <f t="shared" si="4"/>
        <v>100</v>
      </c>
      <c r="J13" s="42">
        <f t="shared" si="0"/>
        <v>0.017789323265428817</v>
      </c>
    </row>
    <row r="14" spans="1:10" ht="24" customHeight="1">
      <c r="A14" s="40" t="s">
        <v>91</v>
      </c>
      <c r="B14" s="41" t="s">
        <v>92</v>
      </c>
      <c r="C14" s="54">
        <v>34272.6</v>
      </c>
      <c r="D14" s="54">
        <v>31719.7</v>
      </c>
      <c r="E14" s="54">
        <v>25905.1</v>
      </c>
      <c r="F14" s="42">
        <f t="shared" si="1"/>
        <v>8367.5</v>
      </c>
      <c r="G14" s="42">
        <f t="shared" si="2"/>
        <v>5814.600000000002</v>
      </c>
      <c r="H14" s="42">
        <f t="shared" si="3"/>
        <v>75.58545310247837</v>
      </c>
      <c r="I14" s="42">
        <f t="shared" si="4"/>
        <v>81.66880519046522</v>
      </c>
      <c r="J14" s="42">
        <f t="shared" si="0"/>
        <v>2.905638071395082</v>
      </c>
    </row>
    <row r="15" spans="1:10" ht="24" customHeight="1">
      <c r="A15" s="40" t="s">
        <v>93</v>
      </c>
      <c r="B15" s="41" t="s">
        <v>94</v>
      </c>
      <c r="C15" s="54">
        <v>48892.8</v>
      </c>
      <c r="D15" s="54">
        <v>39003.6</v>
      </c>
      <c r="E15" s="54">
        <v>32020.6</v>
      </c>
      <c r="F15" s="42">
        <f t="shared" si="1"/>
        <v>16872.200000000004</v>
      </c>
      <c r="G15" s="42">
        <f t="shared" si="2"/>
        <v>6983</v>
      </c>
      <c r="H15" s="42">
        <f t="shared" si="3"/>
        <v>65.4914425027816</v>
      </c>
      <c r="I15" s="42">
        <f t="shared" si="4"/>
        <v>82.09652442338657</v>
      </c>
      <c r="J15" s="42">
        <f t="shared" si="0"/>
        <v>3.591581365403468</v>
      </c>
    </row>
    <row r="16" spans="1:10" ht="24" customHeight="1">
      <c r="A16" s="40" t="s">
        <v>95</v>
      </c>
      <c r="B16" s="41" t="s">
        <v>96</v>
      </c>
      <c r="C16" s="54">
        <v>230.4</v>
      </c>
      <c r="D16" s="54">
        <v>115.2</v>
      </c>
      <c r="E16" s="54">
        <v>112.1</v>
      </c>
      <c r="F16" s="42">
        <f t="shared" si="1"/>
        <v>118.30000000000001</v>
      </c>
      <c r="G16" s="42">
        <f t="shared" si="2"/>
        <v>3.1000000000000085</v>
      </c>
      <c r="H16" s="42">
        <f t="shared" si="3"/>
        <v>48.654513888888886</v>
      </c>
      <c r="I16" s="42">
        <f t="shared" si="4"/>
        <v>97.30902777777777</v>
      </c>
      <c r="J16" s="42">
        <f t="shared" si="0"/>
        <v>0.012573664174366775</v>
      </c>
    </row>
    <row r="17" spans="1:10" ht="40.5" customHeight="1">
      <c r="A17" s="40" t="s">
        <v>97</v>
      </c>
      <c r="B17" s="41" t="s">
        <v>98</v>
      </c>
      <c r="C17" s="54">
        <v>306230.6</v>
      </c>
      <c r="D17" s="54">
        <v>245206.2</v>
      </c>
      <c r="E17" s="54">
        <v>237738.8</v>
      </c>
      <c r="F17" s="42">
        <f t="shared" si="1"/>
        <v>68491.79999999999</v>
      </c>
      <c r="G17" s="42">
        <f t="shared" si="2"/>
        <v>7467.400000000023</v>
      </c>
      <c r="H17" s="42">
        <f t="shared" si="3"/>
        <v>77.63391378915105</v>
      </c>
      <c r="I17" s="42">
        <f t="shared" si="4"/>
        <v>96.95464470311109</v>
      </c>
      <c r="J17" s="42">
        <f t="shared" si="0"/>
        <v>26.665903946627544</v>
      </c>
    </row>
    <row r="18" spans="1:10" ht="44.25" customHeight="1">
      <c r="A18" s="40" t="s">
        <v>99</v>
      </c>
      <c r="B18" s="41" t="s">
        <v>100</v>
      </c>
      <c r="C18" s="54">
        <v>35615.5</v>
      </c>
      <c r="D18" s="54">
        <v>31710.8</v>
      </c>
      <c r="E18" s="54">
        <v>31144.8</v>
      </c>
      <c r="F18" s="42">
        <f t="shared" si="1"/>
        <v>4470.700000000001</v>
      </c>
      <c r="G18" s="42">
        <f t="shared" si="2"/>
        <v>566</v>
      </c>
      <c r="H18" s="42">
        <f t="shared" si="3"/>
        <v>87.4473192851427</v>
      </c>
      <c r="I18" s="42">
        <f t="shared" si="4"/>
        <v>98.2151191392207</v>
      </c>
      <c r="J18" s="42">
        <f t="shared" si="0"/>
        <v>3.4933475109528844</v>
      </c>
    </row>
    <row r="19" spans="1:10" ht="40.5" customHeight="1">
      <c r="A19" s="40" t="s">
        <v>101</v>
      </c>
      <c r="B19" s="41" t="s">
        <v>102</v>
      </c>
      <c r="C19" s="54">
        <v>137734.7</v>
      </c>
      <c r="D19" s="54">
        <v>121346.6</v>
      </c>
      <c r="E19" s="54">
        <v>112649.1</v>
      </c>
      <c r="F19" s="42">
        <f t="shared" si="1"/>
        <v>25085.600000000006</v>
      </c>
      <c r="G19" s="42">
        <f t="shared" si="2"/>
        <v>8697.5</v>
      </c>
      <c r="H19" s="42">
        <f t="shared" si="3"/>
        <v>81.78701518208555</v>
      </c>
      <c r="I19" s="42">
        <f t="shared" si="4"/>
        <v>92.83251446682478</v>
      </c>
      <c r="J19" s="42">
        <f t="shared" si="0"/>
        <v>12.63525381752596</v>
      </c>
    </row>
    <row r="20" spans="1:10" ht="24" customHeight="1">
      <c r="A20" s="40" t="s">
        <v>103</v>
      </c>
      <c r="B20" s="41" t="s">
        <v>104</v>
      </c>
      <c r="C20" s="54">
        <v>42499.8</v>
      </c>
      <c r="D20" s="54">
        <v>32367</v>
      </c>
      <c r="E20" s="54">
        <v>29281</v>
      </c>
      <c r="F20" s="42">
        <f t="shared" si="1"/>
        <v>13218.800000000003</v>
      </c>
      <c r="G20" s="42">
        <f t="shared" si="2"/>
        <v>3086</v>
      </c>
      <c r="H20" s="42">
        <f t="shared" si="3"/>
        <v>68.89679480844615</v>
      </c>
      <c r="I20" s="42">
        <f t="shared" si="4"/>
        <v>90.46559767664597</v>
      </c>
      <c r="J20" s="42">
        <f t="shared" si="0"/>
        <v>3.284294921406187</v>
      </c>
    </row>
    <row r="21" spans="1:10" ht="42" customHeight="1">
      <c r="A21" s="40" t="s">
        <v>105</v>
      </c>
      <c r="B21" s="41" t="s">
        <v>106</v>
      </c>
      <c r="C21" s="54">
        <v>11559.1</v>
      </c>
      <c r="D21" s="54">
        <v>8722.9</v>
      </c>
      <c r="E21" s="54">
        <v>8530.2</v>
      </c>
      <c r="F21" s="42">
        <f t="shared" si="1"/>
        <v>3028.8999999999996</v>
      </c>
      <c r="G21" s="42">
        <f t="shared" si="2"/>
        <v>192.6999999999989</v>
      </c>
      <c r="H21" s="42">
        <f t="shared" si="3"/>
        <v>73.79640283413069</v>
      </c>
      <c r="I21" s="42">
        <f t="shared" si="4"/>
        <v>97.79087230164282</v>
      </c>
      <c r="J21" s="42">
        <f t="shared" si="0"/>
        <v>0.9567874231952138</v>
      </c>
    </row>
    <row r="22" spans="1:10" ht="24" customHeight="1">
      <c r="A22" s="47" t="s">
        <v>196</v>
      </c>
      <c r="B22" s="48" t="s">
        <v>197</v>
      </c>
      <c r="C22" s="54">
        <v>2996.5</v>
      </c>
      <c r="D22" s="54">
        <v>2334.6</v>
      </c>
      <c r="E22" s="54">
        <v>2119.2</v>
      </c>
      <c r="F22" s="42">
        <f>C22-E22</f>
        <v>877.3000000000002</v>
      </c>
      <c r="G22" s="42">
        <f>D22-E22</f>
        <v>215.4000000000001</v>
      </c>
      <c r="H22" s="42">
        <f>E22/C22*100</f>
        <v>70.72250959452694</v>
      </c>
      <c r="I22" s="42">
        <f>E22/D22*100</f>
        <v>90.77358005654072</v>
      </c>
      <c r="J22" s="42">
        <f t="shared" si="0"/>
        <v>0.23769945689846622</v>
      </c>
    </row>
    <row r="23" spans="1:10" ht="24" customHeight="1">
      <c r="A23" s="47" t="s">
        <v>198</v>
      </c>
      <c r="B23" s="48" t="s">
        <v>199</v>
      </c>
      <c r="C23" s="54">
        <v>25.3</v>
      </c>
      <c r="D23" s="54">
        <v>25.3</v>
      </c>
      <c r="E23" s="54">
        <v>23.2</v>
      </c>
      <c r="F23" s="42">
        <f>C23-E23</f>
        <v>2.1000000000000014</v>
      </c>
      <c r="G23" s="42">
        <f>D23-E23</f>
        <v>2.1000000000000014</v>
      </c>
      <c r="H23" s="42">
        <f>E23/C23*100</f>
        <v>91.699604743083</v>
      </c>
      <c r="I23" s="42">
        <f>E23/D23*100</f>
        <v>91.699604743083</v>
      </c>
      <c r="J23" s="42">
        <f t="shared" si="0"/>
        <v>0.0026022213099492343</v>
      </c>
    </row>
    <row r="24" spans="1:10" ht="42" customHeight="1">
      <c r="A24" s="47" t="s">
        <v>200</v>
      </c>
      <c r="B24" s="48" t="s">
        <v>201</v>
      </c>
      <c r="C24" s="54">
        <v>59.7</v>
      </c>
      <c r="D24" s="54">
        <v>59.7</v>
      </c>
      <c r="E24" s="54">
        <v>42.8</v>
      </c>
      <c r="F24" s="42">
        <f>C24-E24</f>
        <v>16.900000000000006</v>
      </c>
      <c r="G24" s="42">
        <f>D24-E24</f>
        <v>16.900000000000006</v>
      </c>
      <c r="H24" s="42">
        <f>E24/C24*100</f>
        <v>71.69179229480737</v>
      </c>
      <c r="I24" s="42">
        <f>E24/D24*100</f>
        <v>71.69179229480737</v>
      </c>
      <c r="J24" s="42">
        <f t="shared" si="0"/>
        <v>0.004800649658009794</v>
      </c>
    </row>
    <row r="25" spans="1:10" ht="44.25" customHeight="1">
      <c r="A25" s="47" t="s">
        <v>202</v>
      </c>
      <c r="B25" s="48" t="s">
        <v>203</v>
      </c>
      <c r="C25" s="54">
        <v>334.7</v>
      </c>
      <c r="D25" s="54">
        <v>334.7</v>
      </c>
      <c r="E25" s="54">
        <v>294.3</v>
      </c>
      <c r="F25" s="42">
        <f>C25-E25</f>
        <v>40.39999999999998</v>
      </c>
      <c r="G25" s="42">
        <f>D25-E25</f>
        <v>40.39999999999998</v>
      </c>
      <c r="H25" s="42">
        <f>E25/C25*100</f>
        <v>87.92948909471168</v>
      </c>
      <c r="I25" s="42">
        <f>E25/D25*100</f>
        <v>87.92948909471168</v>
      </c>
      <c r="J25" s="42">
        <f t="shared" si="0"/>
        <v>0.033010074634399124</v>
      </c>
    </row>
    <row r="26" spans="1:10" ht="12.75" customHeight="1">
      <c r="A26" s="47" t="s">
        <v>204</v>
      </c>
      <c r="B26" s="48" t="s">
        <v>205</v>
      </c>
      <c r="C26" s="54">
        <v>13925.3</v>
      </c>
      <c r="D26" s="54">
        <v>13352.6</v>
      </c>
      <c r="E26" s="54">
        <v>8770.2</v>
      </c>
      <c r="F26" s="42">
        <f>C26-E26</f>
        <v>5155.0999999999985</v>
      </c>
      <c r="G26" s="42">
        <f>D26-E26</f>
        <v>4582.4</v>
      </c>
      <c r="H26" s="42">
        <f>E26/C26*100</f>
        <v>62.980330764866835</v>
      </c>
      <c r="I26" s="42">
        <f>E26/D26*100</f>
        <v>65.68159010230218</v>
      </c>
      <c r="J26" s="42">
        <f t="shared" si="0"/>
        <v>0.9837069539877921</v>
      </c>
    </row>
    <row r="27" spans="1:10" ht="24.75" customHeight="1">
      <c r="A27" s="40" t="s">
        <v>107</v>
      </c>
      <c r="B27" s="41" t="s">
        <v>108</v>
      </c>
      <c r="C27" s="54">
        <v>140725.7</v>
      </c>
      <c r="D27" s="54">
        <v>47112.6</v>
      </c>
      <c r="E27" s="54">
        <v>12574.7</v>
      </c>
      <c r="F27" s="42">
        <f t="shared" si="1"/>
        <v>128151.00000000001</v>
      </c>
      <c r="G27" s="42">
        <f t="shared" si="2"/>
        <v>34537.899999999994</v>
      </c>
      <c r="H27" s="42">
        <f t="shared" si="3"/>
        <v>8.935610197710865</v>
      </c>
      <c r="I27" s="42">
        <f t="shared" si="4"/>
        <v>26.690736660681008</v>
      </c>
      <c r="J27" s="42">
        <f t="shared" si="0"/>
        <v>1.4104375994059757</v>
      </c>
    </row>
    <row r="28" spans="1:10" ht="24.75" customHeight="1">
      <c r="A28" s="40" t="s">
        <v>109</v>
      </c>
      <c r="B28" s="41" t="s">
        <v>110</v>
      </c>
      <c r="C28" s="54">
        <v>49448.2</v>
      </c>
      <c r="D28" s="54">
        <v>39241.8</v>
      </c>
      <c r="E28" s="54">
        <v>31306.4</v>
      </c>
      <c r="F28" s="42">
        <f t="shared" si="1"/>
        <v>18141.799999999996</v>
      </c>
      <c r="G28" s="42">
        <f t="shared" si="2"/>
        <v>7935.4000000000015</v>
      </c>
      <c r="H28" s="42">
        <f t="shared" si="3"/>
        <v>63.3115057777634</v>
      </c>
      <c r="I28" s="42">
        <f t="shared" si="4"/>
        <v>79.77819569948372</v>
      </c>
      <c r="J28" s="42">
        <f t="shared" si="0"/>
        <v>3.51147332835322</v>
      </c>
    </row>
    <row r="29" spans="1:10" ht="25.5" customHeight="1">
      <c r="A29" s="43" t="s">
        <v>0</v>
      </c>
      <c r="B29" s="44"/>
      <c r="C29" s="55">
        <v>1334063.4</v>
      </c>
      <c r="D29" s="55">
        <v>1010106.3</v>
      </c>
      <c r="E29" s="55">
        <v>891546</v>
      </c>
      <c r="F29" s="45">
        <f t="shared" si="1"/>
        <v>442517.3999999999</v>
      </c>
      <c r="G29" s="45">
        <f t="shared" si="2"/>
        <v>118560.30000000005</v>
      </c>
      <c r="H29" s="45">
        <f t="shared" si="3"/>
        <v>66.8293575852542</v>
      </c>
      <c r="I29" s="45">
        <f t="shared" si="4"/>
        <v>88.2625917688069</v>
      </c>
      <c r="J29" s="45">
        <f t="shared" si="0"/>
        <v>100</v>
      </c>
    </row>
  </sheetData>
  <sheetProtection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"/>
    </sheetView>
  </sheetViews>
  <sheetFormatPr defaultColWidth="9.140625" defaultRowHeight="12.75" customHeight="1"/>
  <cols>
    <col min="1" max="1" width="24.140625" style="15" customWidth="1"/>
    <col min="2" max="2" width="11.57421875" style="51" customWidth="1"/>
    <col min="3" max="3" width="9.00390625" style="51" customWidth="1"/>
    <col min="4" max="4" width="9.8515625" style="52" customWidth="1"/>
    <col min="5" max="5" width="10.8515625" style="51" customWidth="1"/>
    <col min="6" max="6" width="10.28125" style="15" customWidth="1"/>
    <col min="7" max="7" width="11.28125" style="15" customWidth="1"/>
    <col min="8" max="8" width="10.28125" style="15" customWidth="1"/>
    <col min="9" max="9" width="9.00390625" style="15" customWidth="1"/>
    <col min="10" max="16384" width="9.140625" style="15" customWidth="1"/>
  </cols>
  <sheetData>
    <row r="1" spans="1:9" ht="12.75">
      <c r="A1" s="18"/>
      <c r="B1" s="49"/>
      <c r="C1" s="49"/>
      <c r="D1" s="49"/>
      <c r="E1" s="49"/>
      <c r="F1" s="36"/>
      <c r="G1" s="36"/>
      <c r="H1" s="36"/>
      <c r="I1" s="50" t="s">
        <v>111</v>
      </c>
    </row>
    <row r="2" spans="1:9" ht="52.5" customHeight="1">
      <c r="A2" s="101" t="s">
        <v>212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8"/>
      <c r="B3" s="49"/>
      <c r="C3" s="49"/>
      <c r="D3" s="49"/>
      <c r="E3" s="49"/>
      <c r="F3" s="36"/>
      <c r="G3" s="36"/>
      <c r="H3" s="36"/>
      <c r="I3" s="50" t="s">
        <v>132</v>
      </c>
    </row>
    <row r="4" spans="1:9" ht="21" customHeight="1">
      <c r="A4" s="99" t="s">
        <v>133</v>
      </c>
      <c r="B4" s="90" t="s">
        <v>191</v>
      </c>
      <c r="C4" s="90" t="s">
        <v>213</v>
      </c>
      <c r="D4" s="90" t="s">
        <v>78</v>
      </c>
      <c r="E4" s="85" t="s">
        <v>72</v>
      </c>
      <c r="F4" s="85"/>
      <c r="G4" s="85" t="s">
        <v>73</v>
      </c>
      <c r="H4" s="85"/>
      <c r="I4" s="97" t="s">
        <v>71</v>
      </c>
    </row>
    <row r="5" spans="1:9" ht="36.75" customHeight="1">
      <c r="A5" s="100"/>
      <c r="B5" s="90"/>
      <c r="C5" s="90"/>
      <c r="D5" s="90"/>
      <c r="E5" s="69" t="s">
        <v>69</v>
      </c>
      <c r="F5" s="69" t="s">
        <v>214</v>
      </c>
      <c r="G5" s="69" t="s">
        <v>70</v>
      </c>
      <c r="H5" s="69" t="s">
        <v>215</v>
      </c>
      <c r="I5" s="98"/>
    </row>
    <row r="6" spans="1:9" ht="18" customHeight="1">
      <c r="A6" s="41" t="s">
        <v>115</v>
      </c>
      <c r="B6" s="54">
        <v>160396.5</v>
      </c>
      <c r="C6" s="54">
        <v>140225.3</v>
      </c>
      <c r="D6" s="54">
        <v>130649</v>
      </c>
      <c r="E6" s="68">
        <f>B6-D6</f>
        <v>29747.5</v>
      </c>
      <c r="F6" s="68">
        <f>C6-D6</f>
        <v>9576.299999999988</v>
      </c>
      <c r="G6" s="68">
        <f>D6/B6*100</f>
        <v>81.45377237034474</v>
      </c>
      <c r="H6" s="68">
        <f>D6/C6*100</f>
        <v>93.17077588709029</v>
      </c>
      <c r="I6" s="68">
        <f aca="true" t="shared" si="0" ref="I6:I42">D6/$D$42*100</f>
        <v>14.654207410498168</v>
      </c>
    </row>
    <row r="7" spans="1:9" ht="23.25" customHeight="1">
      <c r="A7" s="41" t="s">
        <v>112</v>
      </c>
      <c r="B7" s="54">
        <v>221920.3</v>
      </c>
      <c r="C7" s="54">
        <v>109777.7</v>
      </c>
      <c r="D7" s="54">
        <v>61716.7</v>
      </c>
      <c r="E7" s="42">
        <f aca="true" t="shared" si="1" ref="E7:E42">B7-D7</f>
        <v>160203.59999999998</v>
      </c>
      <c r="F7" s="42">
        <f aca="true" t="shared" si="2" ref="F7:F42">C7-D7</f>
        <v>48061</v>
      </c>
      <c r="G7" s="42">
        <f aca="true" t="shared" si="3" ref="G7:G42">D7/B7*100</f>
        <v>27.8102994633659</v>
      </c>
      <c r="H7" s="42">
        <f aca="true" t="shared" si="4" ref="H7:H42">D7/C7*100</f>
        <v>56.21970582367821</v>
      </c>
      <c r="I7" s="42">
        <f t="shared" si="0"/>
        <v>6.92243585860965</v>
      </c>
    </row>
    <row r="8" spans="1:9" ht="18" customHeight="1">
      <c r="A8" s="41" t="s">
        <v>119</v>
      </c>
      <c r="B8" s="54">
        <v>27863.6</v>
      </c>
      <c r="C8" s="54">
        <v>21801.5</v>
      </c>
      <c r="D8" s="54">
        <v>19185.7</v>
      </c>
      <c r="E8" s="42">
        <f t="shared" si="1"/>
        <v>8677.899999999998</v>
      </c>
      <c r="F8" s="42">
        <f t="shared" si="2"/>
        <v>2615.7999999999993</v>
      </c>
      <c r="G8" s="42">
        <f t="shared" si="3"/>
        <v>68.85578317231084</v>
      </c>
      <c r="H8" s="42">
        <f t="shared" si="4"/>
        <v>88.00174299933491</v>
      </c>
      <c r="I8" s="42">
        <f t="shared" si="0"/>
        <v>2.1519585080298715</v>
      </c>
    </row>
    <row r="9" spans="1:9" ht="18" customHeight="1">
      <c r="A9" s="41" t="s">
        <v>122</v>
      </c>
      <c r="B9" s="54">
        <v>39948.9</v>
      </c>
      <c r="C9" s="54">
        <v>29729.1</v>
      </c>
      <c r="D9" s="54">
        <v>25578.3</v>
      </c>
      <c r="E9" s="42">
        <f t="shared" si="1"/>
        <v>14370.600000000002</v>
      </c>
      <c r="F9" s="42">
        <f t="shared" si="2"/>
        <v>4150.799999999999</v>
      </c>
      <c r="G9" s="42">
        <f t="shared" si="3"/>
        <v>64.02754518897892</v>
      </c>
      <c r="H9" s="42">
        <f t="shared" si="4"/>
        <v>86.03792243962985</v>
      </c>
      <c r="I9" s="42">
        <f t="shared" si="0"/>
        <v>2.8689826436325214</v>
      </c>
    </row>
    <row r="10" spans="1:9" ht="18" customHeight="1">
      <c r="A10" s="41" t="s">
        <v>124</v>
      </c>
      <c r="B10" s="54">
        <v>25499.1</v>
      </c>
      <c r="C10" s="54">
        <v>19920</v>
      </c>
      <c r="D10" s="54">
        <v>17544.4</v>
      </c>
      <c r="E10" s="42">
        <f t="shared" si="1"/>
        <v>7954.699999999997</v>
      </c>
      <c r="F10" s="42">
        <f t="shared" si="2"/>
        <v>2375.5999999999985</v>
      </c>
      <c r="G10" s="42">
        <f t="shared" si="3"/>
        <v>68.80399700381584</v>
      </c>
      <c r="H10" s="42">
        <f t="shared" si="4"/>
        <v>88.07429718875503</v>
      </c>
      <c r="I10" s="42">
        <f t="shared" si="0"/>
        <v>1.9678625668221272</v>
      </c>
    </row>
    <row r="11" spans="1:9" ht="18" customHeight="1">
      <c r="A11" s="41" t="s">
        <v>173</v>
      </c>
      <c r="B11" s="54">
        <v>23983.6</v>
      </c>
      <c r="C11" s="54">
        <v>19569</v>
      </c>
      <c r="D11" s="54">
        <v>17304.9</v>
      </c>
      <c r="E11" s="42">
        <f t="shared" si="1"/>
        <v>6678.699999999997</v>
      </c>
      <c r="F11" s="42">
        <f t="shared" si="2"/>
        <v>2264.0999999999985</v>
      </c>
      <c r="G11" s="42">
        <f t="shared" si="3"/>
        <v>72.15305458730134</v>
      </c>
      <c r="H11" s="42">
        <f t="shared" si="4"/>
        <v>88.43017016710102</v>
      </c>
      <c r="I11" s="42">
        <f t="shared" si="0"/>
        <v>1.9409991183853665</v>
      </c>
    </row>
    <row r="12" spans="1:9" ht="18" customHeight="1">
      <c r="A12" s="41" t="s">
        <v>126</v>
      </c>
      <c r="B12" s="54">
        <v>22619.9</v>
      </c>
      <c r="C12" s="54">
        <v>19002.3</v>
      </c>
      <c r="D12" s="54">
        <v>13586.7</v>
      </c>
      <c r="E12" s="42">
        <f t="shared" si="1"/>
        <v>9033.2</v>
      </c>
      <c r="F12" s="42">
        <f t="shared" si="2"/>
        <v>5415.5999999999985</v>
      </c>
      <c r="G12" s="42">
        <f t="shared" si="3"/>
        <v>60.065252277861525</v>
      </c>
      <c r="H12" s="42">
        <f t="shared" si="4"/>
        <v>71.50029206990733</v>
      </c>
      <c r="I12" s="42">
        <f t="shared" si="0"/>
        <v>1.5239482875813475</v>
      </c>
    </row>
    <row r="13" spans="1:9" ht="18" customHeight="1">
      <c r="A13" s="41" t="s">
        <v>127</v>
      </c>
      <c r="B13" s="54">
        <v>22785.6</v>
      </c>
      <c r="C13" s="54">
        <v>16172.1</v>
      </c>
      <c r="D13" s="54">
        <v>14179</v>
      </c>
      <c r="E13" s="42">
        <f t="shared" si="1"/>
        <v>8606.599999999999</v>
      </c>
      <c r="F13" s="42">
        <f t="shared" si="2"/>
        <v>1993.1000000000004</v>
      </c>
      <c r="G13" s="42">
        <f t="shared" si="3"/>
        <v>62.22789832174708</v>
      </c>
      <c r="H13" s="42">
        <f t="shared" si="4"/>
        <v>87.675688376896</v>
      </c>
      <c r="I13" s="42">
        <f t="shared" si="0"/>
        <v>1.590383446283198</v>
      </c>
    </row>
    <row r="14" spans="1:9" ht="23.25" customHeight="1">
      <c r="A14" s="41" t="s">
        <v>161</v>
      </c>
      <c r="B14" s="54">
        <v>7986.4</v>
      </c>
      <c r="C14" s="54">
        <v>7986.4</v>
      </c>
      <c r="D14" s="54">
        <v>7965.8</v>
      </c>
      <c r="E14" s="42">
        <f t="shared" si="1"/>
        <v>20.599999999999454</v>
      </c>
      <c r="F14" s="42">
        <f t="shared" si="2"/>
        <v>20.599999999999454</v>
      </c>
      <c r="G14" s="42">
        <f t="shared" si="3"/>
        <v>99.74206150455775</v>
      </c>
      <c r="H14" s="42">
        <f t="shared" si="4"/>
        <v>99.74206150455775</v>
      </c>
      <c r="I14" s="42">
        <f t="shared" si="0"/>
        <v>0.8934816599480003</v>
      </c>
    </row>
    <row r="15" spans="1:9" ht="18" customHeight="1">
      <c r="A15" s="41" t="s">
        <v>148</v>
      </c>
      <c r="B15" s="54">
        <v>7954.1</v>
      </c>
      <c r="C15" s="54">
        <v>7954.1</v>
      </c>
      <c r="D15" s="54">
        <v>7954.1</v>
      </c>
      <c r="E15" s="42">
        <f t="shared" si="1"/>
        <v>0</v>
      </c>
      <c r="F15" s="42">
        <f t="shared" si="2"/>
        <v>0</v>
      </c>
      <c r="G15" s="42">
        <f t="shared" si="3"/>
        <v>100</v>
      </c>
      <c r="H15" s="42">
        <f t="shared" si="4"/>
        <v>100</v>
      </c>
      <c r="I15" s="42">
        <f t="shared" si="0"/>
        <v>0.8921693328218622</v>
      </c>
    </row>
    <row r="16" spans="1:9" ht="18" customHeight="1">
      <c r="A16" s="41" t="s">
        <v>118</v>
      </c>
      <c r="B16" s="54">
        <v>14247.9</v>
      </c>
      <c r="C16" s="54">
        <v>13704.5</v>
      </c>
      <c r="D16" s="54">
        <v>12051.5</v>
      </c>
      <c r="E16" s="42">
        <f t="shared" si="1"/>
        <v>2196.3999999999996</v>
      </c>
      <c r="F16" s="42">
        <f t="shared" si="2"/>
        <v>1653</v>
      </c>
      <c r="G16" s="42">
        <f t="shared" si="3"/>
        <v>84.58439489328252</v>
      </c>
      <c r="H16" s="42">
        <f t="shared" si="4"/>
        <v>87.93826845196833</v>
      </c>
      <c r="I16" s="42">
        <f t="shared" si="0"/>
        <v>1.351753022278155</v>
      </c>
    </row>
    <row r="17" spans="1:9" ht="18" customHeight="1">
      <c r="A17" s="41" t="s">
        <v>120</v>
      </c>
      <c r="B17" s="54">
        <v>27874.3</v>
      </c>
      <c r="C17" s="54">
        <v>21679.8</v>
      </c>
      <c r="D17" s="54">
        <v>19661.6</v>
      </c>
      <c r="E17" s="42">
        <f t="shared" si="1"/>
        <v>8212.7</v>
      </c>
      <c r="F17" s="42">
        <f t="shared" si="2"/>
        <v>2018.2000000000007</v>
      </c>
      <c r="G17" s="42">
        <f t="shared" si="3"/>
        <v>70.53665921655431</v>
      </c>
      <c r="H17" s="42">
        <f t="shared" si="4"/>
        <v>90.69087353204365</v>
      </c>
      <c r="I17" s="42">
        <f t="shared" si="0"/>
        <v>2.2053376942973215</v>
      </c>
    </row>
    <row r="18" spans="1:9" ht="18" customHeight="1">
      <c r="A18" s="41" t="s">
        <v>123</v>
      </c>
      <c r="B18" s="54">
        <v>26617.5</v>
      </c>
      <c r="C18" s="54">
        <v>20445.3</v>
      </c>
      <c r="D18" s="54">
        <v>19061.7</v>
      </c>
      <c r="E18" s="42">
        <f t="shared" si="1"/>
        <v>7555.799999999999</v>
      </c>
      <c r="F18" s="42">
        <f t="shared" si="2"/>
        <v>1383.5999999999985</v>
      </c>
      <c r="G18" s="42">
        <f t="shared" si="3"/>
        <v>71.61341222879685</v>
      </c>
      <c r="H18" s="42">
        <f t="shared" si="4"/>
        <v>93.23267450220834</v>
      </c>
      <c r="I18" s="42">
        <f t="shared" si="0"/>
        <v>2.1380500837870398</v>
      </c>
    </row>
    <row r="19" spans="1:9" ht="18" customHeight="1">
      <c r="A19" s="41" t="s">
        <v>116</v>
      </c>
      <c r="B19" s="54">
        <v>10806.9</v>
      </c>
      <c r="C19" s="54">
        <v>9587.9</v>
      </c>
      <c r="D19" s="54">
        <v>8154.9</v>
      </c>
      <c r="E19" s="42">
        <f t="shared" si="1"/>
        <v>2652</v>
      </c>
      <c r="F19" s="42">
        <f t="shared" si="2"/>
        <v>1433</v>
      </c>
      <c r="G19" s="42">
        <f t="shared" si="3"/>
        <v>75.4601226993865</v>
      </c>
      <c r="H19" s="42">
        <f t="shared" si="4"/>
        <v>85.05407857820795</v>
      </c>
      <c r="I19" s="42">
        <f t="shared" si="0"/>
        <v>0.9146920069183193</v>
      </c>
    </row>
    <row r="20" spans="1:9" ht="18" customHeight="1">
      <c r="A20" s="41" t="s">
        <v>179</v>
      </c>
      <c r="B20" s="54">
        <v>26979.4</v>
      </c>
      <c r="C20" s="54">
        <v>17590.4</v>
      </c>
      <c r="D20" s="54">
        <v>16124</v>
      </c>
      <c r="E20" s="42">
        <f t="shared" si="1"/>
        <v>10855.400000000001</v>
      </c>
      <c r="F20" s="42">
        <f t="shared" si="2"/>
        <v>1466.4000000000015</v>
      </c>
      <c r="G20" s="42">
        <f t="shared" si="3"/>
        <v>59.76411632578931</v>
      </c>
      <c r="H20" s="42">
        <f t="shared" si="4"/>
        <v>91.66363470984173</v>
      </c>
      <c r="I20" s="42">
        <f t="shared" si="0"/>
        <v>1.808543810414718</v>
      </c>
    </row>
    <row r="21" spans="1:9" ht="18" customHeight="1">
      <c r="A21" s="41" t="s">
        <v>125</v>
      </c>
      <c r="B21" s="54">
        <v>7250.8</v>
      </c>
      <c r="C21" s="54">
        <v>6291.5</v>
      </c>
      <c r="D21" s="54">
        <v>5767.8</v>
      </c>
      <c r="E21" s="42">
        <f t="shared" si="1"/>
        <v>1483</v>
      </c>
      <c r="F21" s="42">
        <f t="shared" si="2"/>
        <v>523.6999999999998</v>
      </c>
      <c r="G21" s="42">
        <f t="shared" si="3"/>
        <v>79.54708445964583</v>
      </c>
      <c r="H21" s="42">
        <f t="shared" si="4"/>
        <v>91.67607088929508</v>
      </c>
      <c r="I21" s="42">
        <f t="shared" si="0"/>
        <v>0.6469436237726377</v>
      </c>
    </row>
    <row r="22" spans="1:9" ht="18" customHeight="1">
      <c r="A22" s="41" t="s">
        <v>117</v>
      </c>
      <c r="B22" s="54">
        <v>10327.6</v>
      </c>
      <c r="C22" s="54">
        <v>8124.4</v>
      </c>
      <c r="D22" s="54">
        <v>7112.4</v>
      </c>
      <c r="E22" s="42">
        <f t="shared" si="1"/>
        <v>3215.2000000000007</v>
      </c>
      <c r="F22" s="42">
        <f t="shared" si="2"/>
        <v>1012</v>
      </c>
      <c r="G22" s="42">
        <f t="shared" si="3"/>
        <v>68.86788798946512</v>
      </c>
      <c r="H22" s="42">
        <f t="shared" si="4"/>
        <v>87.54369553443946</v>
      </c>
      <c r="I22" s="42">
        <f t="shared" si="0"/>
        <v>0.7977602950380575</v>
      </c>
    </row>
    <row r="23" spans="1:9" ht="18" customHeight="1">
      <c r="A23" s="41" t="s">
        <v>178</v>
      </c>
      <c r="B23" s="54">
        <v>3425.9</v>
      </c>
      <c r="C23" s="54">
        <v>3193.9</v>
      </c>
      <c r="D23" s="54">
        <v>2817.6</v>
      </c>
      <c r="E23" s="42">
        <f t="shared" si="1"/>
        <v>608.3000000000002</v>
      </c>
      <c r="F23" s="42">
        <f t="shared" si="2"/>
        <v>376.3000000000002</v>
      </c>
      <c r="G23" s="42">
        <f t="shared" si="3"/>
        <v>82.24408184710586</v>
      </c>
      <c r="H23" s="42">
        <f t="shared" si="4"/>
        <v>88.21816587870627</v>
      </c>
      <c r="I23" s="42">
        <f t="shared" si="0"/>
        <v>0.31603529150486903</v>
      </c>
    </row>
    <row r="24" spans="1:9" ht="18" customHeight="1">
      <c r="A24" s="41" t="s">
        <v>121</v>
      </c>
      <c r="B24" s="54">
        <v>20212.1</v>
      </c>
      <c r="C24" s="54">
        <v>18275.9</v>
      </c>
      <c r="D24" s="54">
        <v>17471.7</v>
      </c>
      <c r="E24" s="42">
        <f t="shared" si="1"/>
        <v>2740.399999999998</v>
      </c>
      <c r="F24" s="42">
        <f t="shared" si="2"/>
        <v>804.2000000000007</v>
      </c>
      <c r="G24" s="42">
        <f t="shared" si="3"/>
        <v>86.44178487143841</v>
      </c>
      <c r="H24" s="42">
        <f t="shared" si="4"/>
        <v>95.59966951011988</v>
      </c>
      <c r="I24" s="42">
        <f t="shared" si="0"/>
        <v>1.9597081922862085</v>
      </c>
    </row>
    <row r="25" spans="1:9" ht="18" customHeight="1">
      <c r="A25" s="41" t="s">
        <v>128</v>
      </c>
      <c r="B25" s="54">
        <v>16362.3</v>
      </c>
      <c r="C25" s="54">
        <v>11582.5</v>
      </c>
      <c r="D25" s="54">
        <v>10639</v>
      </c>
      <c r="E25" s="42">
        <f t="shared" si="1"/>
        <v>5723.299999999999</v>
      </c>
      <c r="F25" s="42">
        <f t="shared" si="2"/>
        <v>943.5</v>
      </c>
      <c r="G25" s="42">
        <f t="shared" si="3"/>
        <v>65.02142119384195</v>
      </c>
      <c r="H25" s="42">
        <f t="shared" si="4"/>
        <v>91.85409022231815</v>
      </c>
      <c r="I25" s="42">
        <f t="shared" si="0"/>
        <v>1.1933203670926682</v>
      </c>
    </row>
    <row r="26" spans="1:9" ht="18" customHeight="1">
      <c r="A26" s="41" t="s">
        <v>165</v>
      </c>
      <c r="B26" s="54">
        <v>16586.7</v>
      </c>
      <c r="C26" s="54">
        <v>13257.5</v>
      </c>
      <c r="D26" s="54">
        <v>11503.8</v>
      </c>
      <c r="E26" s="42">
        <f t="shared" si="1"/>
        <v>5082.9000000000015</v>
      </c>
      <c r="F26" s="42">
        <f t="shared" si="2"/>
        <v>1753.7000000000007</v>
      </c>
      <c r="G26" s="42">
        <f t="shared" si="3"/>
        <v>69.35556801533758</v>
      </c>
      <c r="H26" s="42">
        <f t="shared" si="4"/>
        <v>86.77201584009052</v>
      </c>
      <c r="I26" s="42">
        <f t="shared" si="0"/>
        <v>1.2903204097152585</v>
      </c>
    </row>
    <row r="27" spans="1:9" ht="18" customHeight="1">
      <c r="A27" s="41" t="s">
        <v>129</v>
      </c>
      <c r="B27" s="54">
        <v>25235.1</v>
      </c>
      <c r="C27" s="54">
        <v>20720.9</v>
      </c>
      <c r="D27" s="54">
        <v>17094.6</v>
      </c>
      <c r="E27" s="42">
        <f t="shared" si="1"/>
        <v>8140.5</v>
      </c>
      <c r="F27" s="42">
        <f t="shared" si="2"/>
        <v>3626.300000000003</v>
      </c>
      <c r="G27" s="42">
        <f t="shared" si="3"/>
        <v>67.74136024822567</v>
      </c>
      <c r="H27" s="42">
        <f t="shared" si="4"/>
        <v>82.49931228855888</v>
      </c>
      <c r="I27" s="42">
        <f t="shared" si="0"/>
        <v>1.9174108795283695</v>
      </c>
    </row>
    <row r="28" spans="1:9" ht="23.25" customHeight="1">
      <c r="A28" s="41" t="s">
        <v>166</v>
      </c>
      <c r="B28" s="54">
        <v>5623.9</v>
      </c>
      <c r="C28" s="54">
        <v>5384.3</v>
      </c>
      <c r="D28" s="54">
        <v>4407.3</v>
      </c>
      <c r="E28" s="42">
        <f t="shared" si="1"/>
        <v>1216.5999999999995</v>
      </c>
      <c r="F28" s="42">
        <f t="shared" si="2"/>
        <v>977</v>
      </c>
      <c r="G28" s="42">
        <f t="shared" si="3"/>
        <v>78.36732516581021</v>
      </c>
      <c r="H28" s="42">
        <f t="shared" si="4"/>
        <v>81.85465148672994</v>
      </c>
      <c r="I28" s="42">
        <f t="shared" si="0"/>
        <v>0.4943435335922095</v>
      </c>
    </row>
    <row r="29" spans="1:9" ht="18" customHeight="1">
      <c r="A29" s="41" t="s">
        <v>167</v>
      </c>
      <c r="B29" s="54">
        <v>19710</v>
      </c>
      <c r="C29" s="54">
        <v>15157.2</v>
      </c>
      <c r="D29" s="54">
        <v>14082.9</v>
      </c>
      <c r="E29" s="42">
        <f t="shared" si="1"/>
        <v>5627.1</v>
      </c>
      <c r="F29" s="42">
        <f t="shared" si="2"/>
        <v>1074.300000000001</v>
      </c>
      <c r="G29" s="42">
        <f t="shared" si="3"/>
        <v>71.45053272450532</v>
      </c>
      <c r="H29" s="42">
        <f t="shared" si="4"/>
        <v>92.91227931280183</v>
      </c>
      <c r="I29" s="42">
        <f t="shared" si="0"/>
        <v>1.5796044174950028</v>
      </c>
    </row>
    <row r="30" spans="1:9" ht="23.25" customHeight="1">
      <c r="A30" s="41" t="s">
        <v>168</v>
      </c>
      <c r="B30" s="54">
        <v>23342.3</v>
      </c>
      <c r="C30" s="54">
        <v>17533.5</v>
      </c>
      <c r="D30" s="54">
        <v>16878.7</v>
      </c>
      <c r="E30" s="42">
        <f t="shared" si="1"/>
        <v>6463.5999999999985</v>
      </c>
      <c r="F30" s="42">
        <f t="shared" si="2"/>
        <v>654.7999999999993</v>
      </c>
      <c r="G30" s="42">
        <f t="shared" si="3"/>
        <v>72.30949820711756</v>
      </c>
      <c r="H30" s="42">
        <f t="shared" si="4"/>
        <v>96.2654347392135</v>
      </c>
      <c r="I30" s="42">
        <f t="shared" si="0"/>
        <v>1.893194518286213</v>
      </c>
    </row>
    <row r="31" spans="1:9" ht="18" customHeight="1">
      <c r="A31" s="41" t="s">
        <v>169</v>
      </c>
      <c r="B31" s="54">
        <v>8367.7</v>
      </c>
      <c r="C31" s="54">
        <v>6553.6</v>
      </c>
      <c r="D31" s="54">
        <v>5778.5</v>
      </c>
      <c r="E31" s="42">
        <f t="shared" si="1"/>
        <v>2589.2000000000007</v>
      </c>
      <c r="F31" s="42">
        <f t="shared" si="2"/>
        <v>775.1000000000004</v>
      </c>
      <c r="G31" s="42">
        <f t="shared" si="3"/>
        <v>69.05720807390323</v>
      </c>
      <c r="H31" s="42">
        <f t="shared" si="4"/>
        <v>88.17291259765625</v>
      </c>
      <c r="I31" s="42">
        <f t="shared" si="0"/>
        <v>0.6481437861871401</v>
      </c>
    </row>
    <row r="32" spans="1:9" ht="18" customHeight="1">
      <c r="A32" s="41" t="s">
        <v>170</v>
      </c>
      <c r="B32" s="54">
        <v>7759.9</v>
      </c>
      <c r="C32" s="54">
        <v>5637.5</v>
      </c>
      <c r="D32" s="54">
        <v>5416.1</v>
      </c>
      <c r="E32" s="42">
        <f t="shared" si="1"/>
        <v>2343.7999999999993</v>
      </c>
      <c r="F32" s="42">
        <f t="shared" si="2"/>
        <v>221.39999999999964</v>
      </c>
      <c r="G32" s="42">
        <f t="shared" si="3"/>
        <v>69.79600252580576</v>
      </c>
      <c r="H32" s="42">
        <f t="shared" si="4"/>
        <v>96.07272727272728</v>
      </c>
      <c r="I32" s="42">
        <f t="shared" si="0"/>
        <v>0.6074952946903469</v>
      </c>
    </row>
    <row r="33" spans="1:9" ht="18" customHeight="1">
      <c r="A33" s="41" t="s">
        <v>171</v>
      </c>
      <c r="B33" s="54">
        <v>5792.4</v>
      </c>
      <c r="C33" s="54">
        <v>4790.7</v>
      </c>
      <c r="D33" s="54">
        <v>4376</v>
      </c>
      <c r="E33" s="42">
        <f t="shared" si="1"/>
        <v>1416.3999999999996</v>
      </c>
      <c r="F33" s="42">
        <f t="shared" si="2"/>
        <v>414.6999999999998</v>
      </c>
      <c r="G33" s="42">
        <f t="shared" si="3"/>
        <v>75.5472688350252</v>
      </c>
      <c r="H33" s="42">
        <f t="shared" si="4"/>
        <v>91.34364497881312</v>
      </c>
      <c r="I33" s="42">
        <f t="shared" si="0"/>
        <v>0.49083277811801074</v>
      </c>
    </row>
    <row r="34" spans="1:9" ht="18" customHeight="1">
      <c r="A34" s="41" t="s">
        <v>147</v>
      </c>
      <c r="B34" s="54">
        <v>20634.8</v>
      </c>
      <c r="C34" s="54">
        <v>15616.7</v>
      </c>
      <c r="D34" s="54">
        <v>14151.4</v>
      </c>
      <c r="E34" s="42">
        <f t="shared" si="1"/>
        <v>6483.4</v>
      </c>
      <c r="F34" s="42">
        <f t="shared" si="2"/>
        <v>1465.300000000001</v>
      </c>
      <c r="G34" s="42">
        <f t="shared" si="3"/>
        <v>68.58026246922675</v>
      </c>
      <c r="H34" s="42">
        <f t="shared" si="4"/>
        <v>90.61709580128964</v>
      </c>
      <c r="I34" s="42">
        <f t="shared" si="0"/>
        <v>1.5872877002420516</v>
      </c>
    </row>
    <row r="35" spans="1:9" ht="18" customHeight="1">
      <c r="A35" s="41" t="s">
        <v>113</v>
      </c>
      <c r="B35" s="54">
        <v>354162.7</v>
      </c>
      <c r="C35" s="54">
        <v>274463.7</v>
      </c>
      <c r="D35" s="54">
        <v>263284.4</v>
      </c>
      <c r="E35" s="42">
        <f t="shared" si="1"/>
        <v>90878.29999999999</v>
      </c>
      <c r="F35" s="42">
        <f t="shared" si="2"/>
        <v>11179.299999999988</v>
      </c>
      <c r="G35" s="42">
        <f t="shared" si="3"/>
        <v>74.33995731340427</v>
      </c>
      <c r="H35" s="42">
        <f t="shared" si="4"/>
        <v>95.9268566298567</v>
      </c>
      <c r="I35" s="42">
        <f t="shared" si="0"/>
        <v>29.531218804189578</v>
      </c>
    </row>
    <row r="36" spans="1:9" ht="18" customHeight="1">
      <c r="A36" s="41" t="s">
        <v>114</v>
      </c>
      <c r="B36" s="54">
        <v>62086.6</v>
      </c>
      <c r="C36" s="54">
        <v>62048</v>
      </c>
      <c r="D36" s="54">
        <v>61158.1</v>
      </c>
      <c r="E36" s="42">
        <f t="shared" si="1"/>
        <v>928.5</v>
      </c>
      <c r="F36" s="42">
        <f t="shared" si="2"/>
        <v>889.9000000000015</v>
      </c>
      <c r="G36" s="42">
        <f t="shared" si="3"/>
        <v>98.50450821916485</v>
      </c>
      <c r="H36" s="42">
        <f t="shared" si="4"/>
        <v>98.56578777720473</v>
      </c>
      <c r="I36" s="42">
        <f t="shared" si="0"/>
        <v>6.859780650689926</v>
      </c>
    </row>
    <row r="37" spans="1:9" ht="18" customHeight="1">
      <c r="A37" s="41" t="s">
        <v>177</v>
      </c>
      <c r="B37" s="54">
        <v>4663.7</v>
      </c>
      <c r="C37" s="54">
        <v>3912.2</v>
      </c>
      <c r="D37" s="54">
        <v>2317.5</v>
      </c>
      <c r="E37" s="42">
        <f t="shared" si="1"/>
        <v>2346.2</v>
      </c>
      <c r="F37" s="42">
        <f t="shared" si="2"/>
        <v>1594.6999999999998</v>
      </c>
      <c r="G37" s="42">
        <f t="shared" si="3"/>
        <v>49.6923043935073</v>
      </c>
      <c r="H37" s="42">
        <f t="shared" si="4"/>
        <v>59.23776903021319</v>
      </c>
      <c r="I37" s="42">
        <f t="shared" si="0"/>
        <v>0.25994171921583403</v>
      </c>
    </row>
    <row r="38" spans="1:9" ht="18" customHeight="1">
      <c r="A38" s="41" t="s">
        <v>176</v>
      </c>
      <c r="B38" s="54">
        <v>15202.4</v>
      </c>
      <c r="C38" s="54">
        <v>11558.7</v>
      </c>
      <c r="D38" s="54">
        <v>10624.5</v>
      </c>
      <c r="E38" s="42">
        <f t="shared" si="1"/>
        <v>4577.9</v>
      </c>
      <c r="F38" s="42">
        <f t="shared" si="2"/>
        <v>934.2000000000007</v>
      </c>
      <c r="G38" s="42">
        <f t="shared" si="3"/>
        <v>69.88699152765354</v>
      </c>
      <c r="H38" s="42">
        <f t="shared" si="4"/>
        <v>91.91777622050921</v>
      </c>
      <c r="I38" s="42">
        <f t="shared" si="0"/>
        <v>1.19169397877395</v>
      </c>
    </row>
    <row r="39" spans="1:9" ht="18" customHeight="1">
      <c r="A39" s="41" t="s">
        <v>175</v>
      </c>
      <c r="B39" s="54">
        <v>17795.1</v>
      </c>
      <c r="C39" s="54">
        <v>14371</v>
      </c>
      <c r="D39" s="54">
        <v>11733.8</v>
      </c>
      <c r="E39" s="42">
        <f t="shared" si="1"/>
        <v>6061.299999999999</v>
      </c>
      <c r="F39" s="42">
        <f t="shared" si="2"/>
        <v>2637.2000000000007</v>
      </c>
      <c r="G39" s="42">
        <f t="shared" si="3"/>
        <v>65.93837629459796</v>
      </c>
      <c r="H39" s="42">
        <f t="shared" si="4"/>
        <v>81.6491545473523</v>
      </c>
      <c r="I39" s="42">
        <f t="shared" si="0"/>
        <v>1.3161182933914795</v>
      </c>
    </row>
    <row r="40" spans="1:9" ht="18" customHeight="1">
      <c r="A40" s="41" t="s">
        <v>174</v>
      </c>
      <c r="B40" s="54">
        <v>2201.1</v>
      </c>
      <c r="C40" s="54">
        <v>1714.9</v>
      </c>
      <c r="D40" s="54">
        <v>1493.9</v>
      </c>
      <c r="E40" s="42">
        <f t="shared" si="1"/>
        <v>707.1999999999998</v>
      </c>
      <c r="F40" s="42">
        <f t="shared" si="2"/>
        <v>221</v>
      </c>
      <c r="G40" s="42">
        <f t="shared" si="3"/>
        <v>67.87061014947072</v>
      </c>
      <c r="H40" s="42">
        <f t="shared" si="4"/>
        <v>87.11295119248936</v>
      </c>
      <c r="I40" s="42">
        <f t="shared" si="0"/>
        <v>0.16756286271263626</v>
      </c>
    </row>
    <row r="41" spans="1:9" ht="18" customHeight="1">
      <c r="A41" s="41" t="s">
        <v>172</v>
      </c>
      <c r="B41" s="54">
        <v>19836.6</v>
      </c>
      <c r="C41" s="54">
        <v>14772.6</v>
      </c>
      <c r="D41" s="54">
        <v>12717.6</v>
      </c>
      <c r="E41" s="42">
        <f t="shared" si="1"/>
        <v>7118.999999999998</v>
      </c>
      <c r="F41" s="42">
        <f t="shared" si="2"/>
        <v>2055</v>
      </c>
      <c r="G41" s="42">
        <f t="shared" si="3"/>
        <v>64.11179335168326</v>
      </c>
      <c r="H41" s="42">
        <f t="shared" si="4"/>
        <v>86.08911092157102</v>
      </c>
      <c r="I41" s="42">
        <f t="shared" si="0"/>
        <v>1.4264659366987233</v>
      </c>
    </row>
    <row r="42" spans="1:9" ht="18" customHeight="1">
      <c r="A42" s="44"/>
      <c r="B42" s="55">
        <v>1334063.4</v>
      </c>
      <c r="C42" s="55">
        <v>1010106.3</v>
      </c>
      <c r="D42" s="55">
        <v>891546</v>
      </c>
      <c r="E42" s="45">
        <f t="shared" si="1"/>
        <v>442517.3999999999</v>
      </c>
      <c r="F42" s="45">
        <f t="shared" si="2"/>
        <v>118560.30000000005</v>
      </c>
      <c r="G42" s="45">
        <f t="shared" si="3"/>
        <v>66.8293575852542</v>
      </c>
      <c r="H42" s="45">
        <f t="shared" si="4"/>
        <v>88.2625917688069</v>
      </c>
      <c r="I42" s="45">
        <f t="shared" si="0"/>
        <v>100</v>
      </c>
    </row>
    <row r="43" ht="18" customHeight="1"/>
    <row r="44" ht="18" customHeight="1"/>
  </sheetData>
  <sheetProtection/>
  <mergeCells count="8">
    <mergeCell ref="I4:I5"/>
    <mergeCell ref="A4:A5"/>
    <mergeCell ref="A2:I2"/>
    <mergeCell ref="E4:F4"/>
    <mergeCell ref="G4:H4"/>
    <mergeCell ref="B4:B5"/>
    <mergeCell ref="C4:C5"/>
    <mergeCell ref="D4:D5"/>
  </mergeCells>
  <printOptions/>
  <pageMargins left="0.5118110236220472" right="0" top="0.5905511811023623" bottom="0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H25" sqref="H25"/>
    </sheetView>
  </sheetViews>
  <sheetFormatPr defaultColWidth="8.8515625" defaultRowHeight="12.75"/>
  <cols>
    <col min="1" max="1" width="26.421875" style="15" customWidth="1"/>
    <col min="2" max="2" width="10.00390625" style="15" customWidth="1"/>
    <col min="3" max="3" width="8.8515625" style="15" customWidth="1"/>
    <col min="4" max="4" width="8.8515625" style="18" customWidth="1"/>
    <col min="5" max="5" width="10.8515625" style="15" customWidth="1"/>
    <col min="6" max="6" width="8.7109375" style="15" customWidth="1"/>
    <col min="7" max="7" width="11.421875" style="15" customWidth="1"/>
    <col min="8" max="9" width="8.7109375" style="15" customWidth="1"/>
    <col min="10" max="16384" width="8.8515625" style="15" customWidth="1"/>
  </cols>
  <sheetData>
    <row r="1" spans="4:9" s="9" customFormat="1" ht="12.75">
      <c r="D1" s="10"/>
      <c r="I1" s="11" t="s">
        <v>130</v>
      </c>
    </row>
    <row r="2" spans="1:7" s="9" customFormat="1" ht="12.75">
      <c r="A2" s="12"/>
      <c r="B2" s="12"/>
      <c r="C2" s="12"/>
      <c r="D2" s="13"/>
      <c r="E2" s="12"/>
      <c r="F2" s="12"/>
      <c r="G2" s="12"/>
    </row>
    <row r="3" spans="1:9" s="9" customFormat="1" ht="22.5" customHeight="1">
      <c r="A3" s="12"/>
      <c r="B3" s="12"/>
      <c r="C3" s="12"/>
      <c r="D3" s="13"/>
      <c r="E3" s="12"/>
      <c r="F3" s="12"/>
      <c r="G3" s="12"/>
      <c r="I3" s="11"/>
    </row>
    <row r="4" spans="1:9" s="9" customFormat="1" ht="48" customHeight="1">
      <c r="A4" s="102" t="s">
        <v>216</v>
      </c>
      <c r="B4" s="102"/>
      <c r="C4" s="102"/>
      <c r="D4" s="102"/>
      <c r="E4" s="102"/>
      <c r="F4" s="102"/>
      <c r="G4" s="102"/>
      <c r="H4" s="102"/>
      <c r="I4" s="102"/>
    </row>
    <row r="5" spans="4:9" s="9" customFormat="1" ht="21" customHeight="1">
      <c r="D5" s="10"/>
      <c r="I5" s="14"/>
    </row>
    <row r="6" spans="1:9" ht="21" customHeight="1">
      <c r="A6" s="103" t="s">
        <v>131</v>
      </c>
      <c r="B6" s="90" t="s">
        <v>191</v>
      </c>
      <c r="C6" s="90" t="s">
        <v>217</v>
      </c>
      <c r="D6" s="90" t="s">
        <v>78</v>
      </c>
      <c r="E6" s="84" t="s">
        <v>72</v>
      </c>
      <c r="F6" s="85"/>
      <c r="G6" s="85" t="s">
        <v>73</v>
      </c>
      <c r="H6" s="85"/>
      <c r="I6" s="97" t="s">
        <v>71</v>
      </c>
    </row>
    <row r="7" spans="1:9" ht="46.5" customHeight="1">
      <c r="A7" s="104"/>
      <c r="B7" s="90"/>
      <c r="C7" s="90"/>
      <c r="D7" s="90"/>
      <c r="E7" s="27" t="s">
        <v>69</v>
      </c>
      <c r="F7" s="27" t="s">
        <v>218</v>
      </c>
      <c r="G7" s="27" t="s">
        <v>70</v>
      </c>
      <c r="H7" s="27" t="s">
        <v>215</v>
      </c>
      <c r="I7" s="98"/>
    </row>
    <row r="8" spans="1:9" ht="73.5" customHeight="1">
      <c r="A8" s="16" t="s">
        <v>184</v>
      </c>
      <c r="B8" s="53">
        <v>61496.5</v>
      </c>
      <c r="C8" s="53">
        <v>61457.9</v>
      </c>
      <c r="D8" s="53">
        <v>61142.1</v>
      </c>
      <c r="E8" s="8">
        <f>B8-D8</f>
        <v>354.40000000000146</v>
      </c>
      <c r="F8" s="8">
        <f>C8-D8</f>
        <v>315.8000000000029</v>
      </c>
      <c r="G8" s="8">
        <f>D8/B8*100</f>
        <v>99.42370704023806</v>
      </c>
      <c r="H8" s="8">
        <f>D8/C8*100</f>
        <v>99.4861523091417</v>
      </c>
      <c r="I8" s="8">
        <f>D8/$D$15*100</f>
        <v>7.970692740739505</v>
      </c>
    </row>
    <row r="9" spans="1:9" ht="75" customHeight="1">
      <c r="A9" s="16" t="s">
        <v>185</v>
      </c>
      <c r="B9" s="53">
        <v>22490.2</v>
      </c>
      <c r="C9" s="53">
        <v>17159.6</v>
      </c>
      <c r="D9" s="53">
        <v>14956.5</v>
      </c>
      <c r="E9" s="8">
        <f aca="true" t="shared" si="0" ref="E9:E15">B9-D9</f>
        <v>7533.700000000001</v>
      </c>
      <c r="F9" s="8">
        <f aca="true" t="shared" si="1" ref="F9:F15">C9-D9</f>
        <v>2203.0999999999985</v>
      </c>
      <c r="G9" s="8">
        <f aca="true" t="shared" si="2" ref="G9:G15">D9/B9*100</f>
        <v>66.50229877902375</v>
      </c>
      <c r="H9" s="8">
        <f aca="true" t="shared" si="3" ref="H9:H15">D9/C9*100</f>
        <v>87.1611226368913</v>
      </c>
      <c r="I9" s="8">
        <f aca="true" t="shared" si="4" ref="I9:I15">D9/$D$15*100</f>
        <v>1.9497803637243472</v>
      </c>
    </row>
    <row r="10" spans="1:9" ht="75" customHeight="1">
      <c r="A10" s="16" t="s">
        <v>186</v>
      </c>
      <c r="B10" s="53">
        <v>7126.1</v>
      </c>
      <c r="C10" s="53">
        <v>3721.5</v>
      </c>
      <c r="D10" s="53">
        <v>3234.9</v>
      </c>
      <c r="E10" s="8">
        <f t="shared" si="0"/>
        <v>3891.2000000000003</v>
      </c>
      <c r="F10" s="8">
        <f t="shared" si="1"/>
        <v>486.5999999999999</v>
      </c>
      <c r="G10" s="8">
        <f t="shared" si="2"/>
        <v>45.39509689732111</v>
      </c>
      <c r="H10" s="8">
        <f t="shared" si="3"/>
        <v>86.92462716646514</v>
      </c>
      <c r="I10" s="8">
        <f t="shared" si="4"/>
        <v>0.4217125997801552</v>
      </c>
    </row>
    <row r="11" spans="1:9" ht="80.25" customHeight="1">
      <c r="A11" s="16" t="s">
        <v>187</v>
      </c>
      <c r="B11" s="53">
        <v>774530.6</v>
      </c>
      <c r="C11" s="53">
        <v>607097.3</v>
      </c>
      <c r="D11" s="53">
        <v>560768.4</v>
      </c>
      <c r="E11" s="8">
        <f t="shared" si="0"/>
        <v>213762.19999999995</v>
      </c>
      <c r="F11" s="8">
        <f t="shared" si="1"/>
        <v>46328.90000000002</v>
      </c>
      <c r="G11" s="8">
        <f t="shared" si="2"/>
        <v>72.40106459318716</v>
      </c>
      <c r="H11" s="8">
        <f t="shared" si="3"/>
        <v>92.36878503659956</v>
      </c>
      <c r="I11" s="8">
        <f t="shared" si="4"/>
        <v>73.10368167132151</v>
      </c>
    </row>
    <row r="12" spans="1:9" ht="71.25" customHeight="1">
      <c r="A12" s="16" t="s">
        <v>188</v>
      </c>
      <c r="B12" s="53">
        <v>58.9</v>
      </c>
      <c r="C12" s="53">
        <v>44.2</v>
      </c>
      <c r="D12" s="53">
        <v>29.5</v>
      </c>
      <c r="E12" s="8">
        <f t="shared" si="0"/>
        <v>29.4</v>
      </c>
      <c r="F12" s="8">
        <f t="shared" si="1"/>
        <v>14.700000000000003</v>
      </c>
      <c r="G12" s="8">
        <f t="shared" si="2"/>
        <v>50.084889643463505</v>
      </c>
      <c r="H12" s="8">
        <f t="shared" si="3"/>
        <v>66.7420814479638</v>
      </c>
      <c r="I12" s="8">
        <f t="shared" si="4"/>
        <v>0.00384572063850956</v>
      </c>
    </row>
    <row r="13" spans="1:9" ht="72" customHeight="1">
      <c r="A13" s="16" t="s">
        <v>189</v>
      </c>
      <c r="B13" s="53">
        <v>152968.2</v>
      </c>
      <c r="C13" s="53">
        <v>132946.3</v>
      </c>
      <c r="D13" s="53">
        <v>123541</v>
      </c>
      <c r="E13" s="8">
        <f t="shared" si="0"/>
        <v>29427.20000000001</v>
      </c>
      <c r="F13" s="8">
        <f t="shared" si="1"/>
        <v>9405.299999999988</v>
      </c>
      <c r="G13" s="8">
        <f t="shared" si="2"/>
        <v>80.76253757316879</v>
      </c>
      <c r="H13" s="8">
        <f t="shared" si="3"/>
        <v>92.9254894645432</v>
      </c>
      <c r="I13" s="8">
        <f t="shared" si="4"/>
        <v>16.105226217020665</v>
      </c>
    </row>
    <row r="14" spans="1:9" ht="80.25" customHeight="1">
      <c r="A14" s="16" t="s">
        <v>190</v>
      </c>
      <c r="B14" s="53">
        <v>128044</v>
      </c>
      <c r="C14" s="53">
        <v>34671.8</v>
      </c>
      <c r="D14" s="53">
        <v>3414.1</v>
      </c>
      <c r="E14" s="8">
        <f t="shared" si="0"/>
        <v>124629.9</v>
      </c>
      <c r="F14" s="8">
        <f t="shared" si="1"/>
        <v>31257.700000000004</v>
      </c>
      <c r="G14" s="8">
        <f t="shared" si="2"/>
        <v>2.666349067508044</v>
      </c>
      <c r="H14" s="8">
        <f t="shared" si="3"/>
        <v>9.846907284882814</v>
      </c>
      <c r="I14" s="8">
        <f t="shared" si="4"/>
        <v>0.44507372311645726</v>
      </c>
    </row>
    <row r="15" spans="1:9" ht="33" customHeight="1">
      <c r="A15" s="17" t="s">
        <v>142</v>
      </c>
      <c r="B15" s="55">
        <v>1146714.6</v>
      </c>
      <c r="C15" s="55">
        <v>857098.5</v>
      </c>
      <c r="D15" s="55">
        <v>767086.4</v>
      </c>
      <c r="E15" s="70">
        <f t="shared" si="0"/>
        <v>379628.20000000007</v>
      </c>
      <c r="F15" s="70">
        <f t="shared" si="1"/>
        <v>90012.09999999998</v>
      </c>
      <c r="G15" s="70">
        <f t="shared" si="2"/>
        <v>66.89427343124436</v>
      </c>
      <c r="H15" s="70">
        <f t="shared" si="3"/>
        <v>89.4980448571547</v>
      </c>
      <c r="I15" s="70">
        <f t="shared" si="4"/>
        <v>100</v>
      </c>
    </row>
    <row r="16" ht="17.25" customHeight="1"/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M20" sqref="M20"/>
    </sheetView>
  </sheetViews>
  <sheetFormatPr defaultColWidth="8.8515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5">
      <c r="A1" s="57"/>
      <c r="B1" s="58"/>
      <c r="C1" s="58"/>
      <c r="D1" s="58"/>
      <c r="E1" s="58"/>
      <c r="F1" s="58"/>
      <c r="G1" s="59" t="s">
        <v>134</v>
      </c>
    </row>
    <row r="2" spans="1:7" ht="26.25" customHeight="1">
      <c r="A2" s="57"/>
      <c r="B2" s="58"/>
      <c r="C2" s="58"/>
      <c r="D2" s="58"/>
      <c r="E2" s="58"/>
      <c r="F2" s="58"/>
      <c r="G2" s="58"/>
    </row>
    <row r="3" spans="1:7" ht="15">
      <c r="A3" s="57"/>
      <c r="B3" s="58"/>
      <c r="C3" s="58"/>
      <c r="D3" s="58"/>
      <c r="E3" s="58"/>
      <c r="F3" s="58"/>
      <c r="G3" s="58"/>
    </row>
    <row r="4" spans="1:7" s="5" customFormat="1" ht="18" customHeight="1">
      <c r="A4" s="105" t="s">
        <v>135</v>
      </c>
      <c r="B4" s="105"/>
      <c r="C4" s="105"/>
      <c r="D4" s="105"/>
      <c r="E4" s="105"/>
      <c r="F4" s="105"/>
      <c r="G4" s="105"/>
    </row>
    <row r="5" spans="1:7" ht="30" customHeight="1">
      <c r="A5" s="105" t="s">
        <v>221</v>
      </c>
      <c r="B5" s="105"/>
      <c r="C5" s="105"/>
      <c r="D5" s="105"/>
      <c r="E5" s="105"/>
      <c r="F5" s="105"/>
      <c r="G5" s="105"/>
    </row>
    <row r="6" spans="1:7" ht="9.75" customHeight="1">
      <c r="A6" s="57"/>
      <c r="B6" s="57"/>
      <c r="C6" s="57"/>
      <c r="D6" s="57"/>
      <c r="E6" s="57"/>
      <c r="F6" s="57"/>
      <c r="G6" s="57"/>
    </row>
    <row r="7" spans="1:7" ht="33" customHeight="1">
      <c r="A7" s="108" t="s">
        <v>136</v>
      </c>
      <c r="B7" s="106" t="s">
        <v>208</v>
      </c>
      <c r="C7" s="107"/>
      <c r="D7" s="106" t="s">
        <v>220</v>
      </c>
      <c r="E7" s="107"/>
      <c r="F7" s="109" t="s">
        <v>145</v>
      </c>
      <c r="G7" s="109"/>
    </row>
    <row r="8" spans="1:7" ht="42" customHeight="1">
      <c r="A8" s="108"/>
      <c r="B8" s="60" t="s">
        <v>137</v>
      </c>
      <c r="C8" s="60" t="s">
        <v>138</v>
      </c>
      <c r="D8" s="61" t="s">
        <v>137</v>
      </c>
      <c r="E8" s="61" t="s">
        <v>138</v>
      </c>
      <c r="F8" s="62" t="s">
        <v>149</v>
      </c>
      <c r="G8" s="62" t="s">
        <v>150</v>
      </c>
    </row>
    <row r="9" spans="1:7" s="65" customFormat="1" ht="9" customHeight="1">
      <c r="A9" s="63">
        <v>1</v>
      </c>
      <c r="B9" s="63">
        <v>4</v>
      </c>
      <c r="C9" s="63">
        <v>5</v>
      </c>
      <c r="D9" s="64">
        <v>4</v>
      </c>
      <c r="E9" s="64">
        <v>5</v>
      </c>
      <c r="F9" s="64" t="s">
        <v>146</v>
      </c>
      <c r="G9" s="64">
        <v>7</v>
      </c>
    </row>
    <row r="10" spans="1:7" ht="12.75" customHeight="1">
      <c r="A10" s="77" t="s">
        <v>139</v>
      </c>
      <c r="B10" s="72">
        <v>34</v>
      </c>
      <c r="C10" s="72">
        <f>B10/$B$13*100</f>
        <v>1.666911800755013</v>
      </c>
      <c r="D10" s="82">
        <v>96</v>
      </c>
      <c r="E10" s="82">
        <f>D10/$D$13*100</f>
        <v>0.9337158974857753</v>
      </c>
      <c r="F10" s="82">
        <f>D10-B10</f>
        <v>62</v>
      </c>
      <c r="G10" s="83">
        <f>F10/B10*100</f>
        <v>182.35294117647058</v>
      </c>
    </row>
    <row r="11" spans="1:7" ht="16.5">
      <c r="A11" s="77" t="s">
        <v>140</v>
      </c>
      <c r="B11" s="72">
        <v>194.6</v>
      </c>
      <c r="C11" s="72">
        <f>B11/$B$13*100</f>
        <v>9.540618718438987</v>
      </c>
      <c r="D11" s="82">
        <v>981.2</v>
      </c>
      <c r="E11" s="82">
        <f>D11/$D$13*100</f>
        <v>9.543354568885864</v>
      </c>
      <c r="F11" s="82">
        <f>D11-B11</f>
        <v>786.6</v>
      </c>
      <c r="G11" s="83">
        <f>F11/B11*100</f>
        <v>404.21377183967115</v>
      </c>
    </row>
    <row r="12" spans="1:7" ht="16.5">
      <c r="A12" s="77" t="s">
        <v>141</v>
      </c>
      <c r="B12" s="72">
        <v>1811.1</v>
      </c>
      <c r="C12" s="72">
        <f>B12/$B$13*100</f>
        <v>88.792469480806</v>
      </c>
      <c r="D12" s="82">
        <v>9204.3</v>
      </c>
      <c r="E12" s="82">
        <f>D12/$D$13*100</f>
        <v>89.52292953362836</v>
      </c>
      <c r="F12" s="82">
        <f>D12-B12</f>
        <v>7393.199999999999</v>
      </c>
      <c r="G12" s="83">
        <f>F12/B12*100</f>
        <v>408.21600132516147</v>
      </c>
    </row>
    <row r="13" spans="1:7" ht="15">
      <c r="A13" s="78" t="s">
        <v>142</v>
      </c>
      <c r="B13" s="73">
        <f>B10+B11+B12</f>
        <v>2039.6999999999998</v>
      </c>
      <c r="C13" s="74">
        <f>SUM(C10:C12)</f>
        <v>100</v>
      </c>
      <c r="D13" s="73">
        <f>D10+D11+D12</f>
        <v>10281.5</v>
      </c>
      <c r="E13" s="74">
        <f>SUM(E10:E12)</f>
        <v>100</v>
      </c>
      <c r="F13" s="73">
        <f>D13-B13</f>
        <v>8241.8</v>
      </c>
      <c r="G13" s="74">
        <f>F13/B13*100</f>
        <v>404.069225866549</v>
      </c>
    </row>
    <row r="14" spans="1:6" ht="15">
      <c r="A14" s="4"/>
      <c r="B14" s="110"/>
      <c r="C14" s="110"/>
      <c r="F14" s="56"/>
    </row>
    <row r="15" ht="27" customHeight="1"/>
    <row r="16" spans="1:7" ht="29.25" customHeight="1">
      <c r="A16" s="105" t="s">
        <v>135</v>
      </c>
      <c r="B16" s="105"/>
      <c r="C16" s="105"/>
      <c r="D16" s="105"/>
      <c r="E16" s="105"/>
      <c r="F16" s="105"/>
      <c r="G16" s="105"/>
    </row>
    <row r="17" spans="1:7" ht="33.75" customHeight="1">
      <c r="A17" s="105" t="s">
        <v>219</v>
      </c>
      <c r="B17" s="105"/>
      <c r="C17" s="105"/>
      <c r="D17" s="105"/>
      <c r="E17" s="105"/>
      <c r="F17" s="105"/>
      <c r="G17" s="105"/>
    </row>
    <row r="18" spans="2:7" ht="11.25" customHeight="1">
      <c r="B18" s="3"/>
      <c r="C18" s="3"/>
      <c r="D18" s="3"/>
      <c r="E18" s="3"/>
      <c r="F18" s="3"/>
      <c r="G18" s="3"/>
    </row>
    <row r="19" spans="1:7" s="1" customFormat="1" ht="28.5" customHeight="1">
      <c r="A19" s="108" t="s">
        <v>180</v>
      </c>
      <c r="B19" s="106" t="s">
        <v>208</v>
      </c>
      <c r="C19" s="107"/>
      <c r="D19" s="106" t="s">
        <v>220</v>
      </c>
      <c r="E19" s="107"/>
      <c r="F19" s="106" t="s">
        <v>145</v>
      </c>
      <c r="G19" s="107"/>
    </row>
    <row r="20" spans="1:7" s="1" customFormat="1" ht="47.25" customHeight="1">
      <c r="A20" s="108"/>
      <c r="B20" s="60" t="s">
        <v>137</v>
      </c>
      <c r="C20" s="60" t="s">
        <v>138</v>
      </c>
      <c r="D20" s="60" t="s">
        <v>137</v>
      </c>
      <c r="E20" s="60" t="s">
        <v>138</v>
      </c>
      <c r="F20" s="60" t="s">
        <v>149</v>
      </c>
      <c r="G20" s="60" t="s">
        <v>150</v>
      </c>
    </row>
    <row r="21" spans="1:7" s="2" customFormat="1" ht="12.75">
      <c r="A21" s="63">
        <v>1</v>
      </c>
      <c r="B21" s="63">
        <v>4</v>
      </c>
      <c r="C21" s="63">
        <v>5</v>
      </c>
      <c r="D21" s="63">
        <v>4</v>
      </c>
      <c r="E21" s="63">
        <v>5</v>
      </c>
      <c r="F21" s="63" t="s">
        <v>146</v>
      </c>
      <c r="G21" s="63">
        <v>7</v>
      </c>
    </row>
    <row r="22" spans="1:7" s="1" customFormat="1" ht="18" customHeight="1">
      <c r="A22" s="79" t="s">
        <v>139</v>
      </c>
      <c r="B22" s="80">
        <f>SUM(B23:B25)</f>
        <v>34</v>
      </c>
      <c r="C22" s="80">
        <f aca="true" t="shared" si="0" ref="C22:C34">B22/$B$34*100</f>
        <v>1.666911800755013</v>
      </c>
      <c r="D22" s="80">
        <f>SUM(D23:D25)</f>
        <v>96</v>
      </c>
      <c r="E22" s="80">
        <f aca="true" t="shared" si="1" ref="E22:E34">D22/$D$34*100</f>
        <v>0.9337158974857752</v>
      </c>
      <c r="F22" s="80">
        <f>D22-B22</f>
        <v>62</v>
      </c>
      <c r="G22" s="80">
        <f>F22/B22*100</f>
        <v>182.35294117647058</v>
      </c>
    </row>
    <row r="23" spans="1:7" s="1" customFormat="1" ht="18" customHeight="1">
      <c r="A23" s="77" t="s">
        <v>143</v>
      </c>
      <c r="B23" s="75">
        <v>0</v>
      </c>
      <c r="C23" s="76">
        <f t="shared" si="0"/>
        <v>0</v>
      </c>
      <c r="D23" s="75">
        <v>0</v>
      </c>
      <c r="E23" s="76">
        <f t="shared" si="1"/>
        <v>0</v>
      </c>
      <c r="F23" s="76">
        <f aca="true" t="shared" si="2" ref="F23:F37">D23-B23</f>
        <v>0</v>
      </c>
      <c r="G23" s="76" t="e">
        <f aca="true" t="shared" si="3" ref="G23:G35">F23/B23*100</f>
        <v>#DIV/0!</v>
      </c>
    </row>
    <row r="24" spans="1:7" s="1" customFormat="1" ht="18" customHeight="1">
      <c r="A24" s="77" t="s">
        <v>144</v>
      </c>
      <c r="B24" s="75">
        <v>16.7</v>
      </c>
      <c r="C24" s="76">
        <f t="shared" si="0"/>
        <v>0.818747855076727</v>
      </c>
      <c r="D24" s="75">
        <v>59.5</v>
      </c>
      <c r="E24" s="76">
        <f t="shared" si="1"/>
        <v>0.5787093322958711</v>
      </c>
      <c r="F24" s="76">
        <f t="shared" si="2"/>
        <v>42.8</v>
      </c>
      <c r="G24" s="76">
        <f t="shared" si="3"/>
        <v>256.2874251497006</v>
      </c>
    </row>
    <row r="25" spans="1:7" s="1" customFormat="1" ht="18" customHeight="1">
      <c r="A25" s="77" t="s">
        <v>181</v>
      </c>
      <c r="B25" s="75">
        <v>17.3</v>
      </c>
      <c r="C25" s="76">
        <f t="shared" si="0"/>
        <v>0.8481639456782861</v>
      </c>
      <c r="D25" s="75">
        <v>36.5</v>
      </c>
      <c r="E25" s="76">
        <f t="shared" si="1"/>
        <v>0.35500656518990414</v>
      </c>
      <c r="F25" s="76">
        <f t="shared" si="2"/>
        <v>19.2</v>
      </c>
      <c r="G25" s="76">
        <f t="shared" si="3"/>
        <v>110.98265895953756</v>
      </c>
    </row>
    <row r="26" spans="1:7" s="1" customFormat="1" ht="18" customHeight="1">
      <c r="A26" s="79" t="s">
        <v>140</v>
      </c>
      <c r="B26" s="80">
        <f>SUM(B27:B29)</f>
        <v>194.6</v>
      </c>
      <c r="C26" s="80">
        <f t="shared" si="0"/>
        <v>9.540618718438987</v>
      </c>
      <c r="D26" s="80">
        <f>SUM(D27:D29)</f>
        <v>981.2</v>
      </c>
      <c r="E26" s="80">
        <f t="shared" si="1"/>
        <v>9.543354568885862</v>
      </c>
      <c r="F26" s="80">
        <f t="shared" si="2"/>
        <v>786.6</v>
      </c>
      <c r="G26" s="80">
        <f t="shared" si="3"/>
        <v>404.21377183967115</v>
      </c>
    </row>
    <row r="27" spans="1:7" s="1" customFormat="1" ht="18" customHeight="1">
      <c r="A27" s="77" t="s">
        <v>143</v>
      </c>
      <c r="B27" s="75">
        <v>0</v>
      </c>
      <c r="C27" s="76">
        <f t="shared" si="0"/>
        <v>0</v>
      </c>
      <c r="D27" s="75">
        <v>0</v>
      </c>
      <c r="E27" s="76">
        <f t="shared" si="1"/>
        <v>0</v>
      </c>
      <c r="F27" s="76">
        <f t="shared" si="2"/>
        <v>0</v>
      </c>
      <c r="G27" s="76" t="e">
        <f t="shared" si="3"/>
        <v>#DIV/0!</v>
      </c>
    </row>
    <row r="28" spans="1:7" s="1" customFormat="1" ht="18" customHeight="1">
      <c r="A28" s="77" t="s">
        <v>144</v>
      </c>
      <c r="B28" s="75">
        <v>194.6</v>
      </c>
      <c r="C28" s="76">
        <f t="shared" si="0"/>
        <v>9.540618718438987</v>
      </c>
      <c r="D28" s="75">
        <v>953.1</v>
      </c>
      <c r="E28" s="76">
        <f t="shared" si="1"/>
        <v>9.270048144725964</v>
      </c>
      <c r="F28" s="76">
        <f>D28-B28</f>
        <v>758.5</v>
      </c>
      <c r="G28" s="76">
        <f t="shared" si="3"/>
        <v>389.7738951695787</v>
      </c>
    </row>
    <row r="29" spans="1:7" s="81" customFormat="1" ht="18" customHeight="1">
      <c r="A29" s="77" t="s">
        <v>181</v>
      </c>
      <c r="B29" s="75">
        <v>0</v>
      </c>
      <c r="C29" s="76">
        <f t="shared" si="0"/>
        <v>0</v>
      </c>
      <c r="D29" s="75">
        <v>28.1</v>
      </c>
      <c r="E29" s="76">
        <f t="shared" si="1"/>
        <v>0.2733064241598988</v>
      </c>
      <c r="F29" s="76">
        <f t="shared" si="2"/>
        <v>28.1</v>
      </c>
      <c r="G29" s="76" t="e">
        <f t="shared" si="3"/>
        <v>#DIV/0!</v>
      </c>
    </row>
    <row r="30" spans="1:7" s="1" customFormat="1" ht="18" customHeight="1">
      <c r="A30" s="79" t="s">
        <v>141</v>
      </c>
      <c r="B30" s="80">
        <f>SUM(B31:B33)</f>
        <v>1811.1</v>
      </c>
      <c r="C30" s="80">
        <f t="shared" si="0"/>
        <v>88.792469480806</v>
      </c>
      <c r="D30" s="80">
        <f>SUM(D31:D33)</f>
        <v>9204.300000000001</v>
      </c>
      <c r="E30" s="80">
        <f t="shared" si="1"/>
        <v>89.52292953362836</v>
      </c>
      <c r="F30" s="80">
        <f t="shared" si="2"/>
        <v>7393.200000000001</v>
      </c>
      <c r="G30" s="80">
        <f t="shared" si="3"/>
        <v>408.2160013251616</v>
      </c>
    </row>
    <row r="31" spans="1:7" s="1" customFormat="1" ht="18" customHeight="1">
      <c r="A31" s="77" t="s">
        <v>143</v>
      </c>
      <c r="B31" s="75">
        <v>34.4</v>
      </c>
      <c r="C31" s="76">
        <f t="shared" si="0"/>
        <v>1.6865225278227192</v>
      </c>
      <c r="D31" s="75">
        <v>0</v>
      </c>
      <c r="E31" s="76">
        <f t="shared" si="1"/>
        <v>0</v>
      </c>
      <c r="F31" s="76">
        <f t="shared" si="2"/>
        <v>-34.4</v>
      </c>
      <c r="G31" s="76">
        <f t="shared" si="3"/>
        <v>-100</v>
      </c>
    </row>
    <row r="32" spans="1:7" s="1" customFormat="1" ht="18" customHeight="1">
      <c r="A32" s="77" t="s">
        <v>144</v>
      </c>
      <c r="B32" s="75">
        <v>31.1</v>
      </c>
      <c r="C32" s="76">
        <f t="shared" si="0"/>
        <v>1.5247340295141445</v>
      </c>
      <c r="D32" s="75">
        <v>602.2</v>
      </c>
      <c r="E32" s="76">
        <f t="shared" si="1"/>
        <v>5.857122015270145</v>
      </c>
      <c r="F32" s="76">
        <f t="shared" si="2"/>
        <v>571.1</v>
      </c>
      <c r="G32" s="76">
        <f t="shared" si="3"/>
        <v>1836.3344051446943</v>
      </c>
    </row>
    <row r="33" spans="1:7" s="1" customFormat="1" ht="18" customHeight="1">
      <c r="A33" s="77" t="s">
        <v>181</v>
      </c>
      <c r="B33" s="75">
        <v>1745.6</v>
      </c>
      <c r="C33" s="76">
        <f t="shared" si="0"/>
        <v>85.58121292346914</v>
      </c>
      <c r="D33" s="75">
        <v>8602.1</v>
      </c>
      <c r="E33" s="76">
        <f t="shared" si="1"/>
        <v>83.6658075183582</v>
      </c>
      <c r="F33" s="76">
        <f t="shared" si="2"/>
        <v>6856.5</v>
      </c>
      <c r="G33" s="76">
        <f t="shared" si="3"/>
        <v>392.78758020164986</v>
      </c>
    </row>
    <row r="34" spans="1:7" s="1" customFormat="1" ht="18" customHeight="1">
      <c r="A34" s="79" t="s">
        <v>142</v>
      </c>
      <c r="B34" s="80">
        <f>SUM(B22,B26,B30)</f>
        <v>2039.6999999999998</v>
      </c>
      <c r="C34" s="80">
        <f t="shared" si="0"/>
        <v>100</v>
      </c>
      <c r="D34" s="80">
        <f>SUM(D22,D26,D30)</f>
        <v>10281.500000000002</v>
      </c>
      <c r="E34" s="80">
        <f t="shared" si="1"/>
        <v>100</v>
      </c>
      <c r="F34" s="80">
        <f t="shared" si="2"/>
        <v>8241.800000000003</v>
      </c>
      <c r="G34" s="80">
        <f t="shared" si="3"/>
        <v>404.0692258665492</v>
      </c>
    </row>
    <row r="35" spans="1:7" s="1" customFormat="1" ht="18" customHeight="1">
      <c r="A35" s="77" t="s">
        <v>143</v>
      </c>
      <c r="B35" s="75">
        <f>SUM(B23,B27,B31)</f>
        <v>34.4</v>
      </c>
      <c r="C35" s="76">
        <f>SUM(C23,C27,C31)</f>
        <v>1.6865225278227192</v>
      </c>
      <c r="D35" s="75">
        <f>SUM(D23,D27,D31)</f>
        <v>0</v>
      </c>
      <c r="E35" s="76">
        <f>SUM(E23,E27,E31)</f>
        <v>0</v>
      </c>
      <c r="F35" s="76">
        <f>D35-B35</f>
        <v>-34.4</v>
      </c>
      <c r="G35" s="76">
        <f t="shared" si="3"/>
        <v>-100</v>
      </c>
    </row>
    <row r="36" spans="1:7" s="1" customFormat="1" ht="18" customHeight="1">
      <c r="A36" s="77" t="s">
        <v>144</v>
      </c>
      <c r="B36" s="75">
        <f>SUM(B24,B28,B32)</f>
        <v>242.39999999999998</v>
      </c>
      <c r="C36" s="76">
        <f>SUM(C24,C28,C32)</f>
        <v>11.884100603029859</v>
      </c>
      <c r="D36" s="75">
        <f>SUM(D24,D28,D32)</f>
        <v>1614.8000000000002</v>
      </c>
      <c r="E36" s="76">
        <f>SUM(E24,E28,E32)</f>
        <v>15.705879492291979</v>
      </c>
      <c r="F36" s="76">
        <f t="shared" si="2"/>
        <v>1372.4</v>
      </c>
      <c r="G36" s="76">
        <f>F36/B36*100</f>
        <v>566.1716171617162</v>
      </c>
    </row>
    <row r="37" spans="1:7" s="1" customFormat="1" ht="18" customHeight="1">
      <c r="A37" s="77" t="s">
        <v>181</v>
      </c>
      <c r="B37" s="75">
        <f>SUM(B25,B29,B33)</f>
        <v>1762.8999999999999</v>
      </c>
      <c r="C37" s="76">
        <f>SUM(C25,C29,C33)</f>
        <v>86.42937686914742</v>
      </c>
      <c r="D37" s="75">
        <f>SUM(D25,D29,D33)</f>
        <v>8666.7</v>
      </c>
      <c r="E37" s="76">
        <f>SUM(E25,E29,E33)</f>
        <v>84.29412050770802</v>
      </c>
      <c r="F37" s="76">
        <f t="shared" si="2"/>
        <v>6903.800000000001</v>
      </c>
      <c r="G37" s="76">
        <f>F37/B37*100</f>
        <v>391.6160871291622</v>
      </c>
    </row>
  </sheetData>
  <sheetProtection/>
  <mergeCells count="13">
    <mergeCell ref="B14:C14"/>
    <mergeCell ref="A16:G16"/>
    <mergeCell ref="A17:G17"/>
    <mergeCell ref="A19:A20"/>
    <mergeCell ref="B19:C19"/>
    <mergeCell ref="D19:E19"/>
    <mergeCell ref="F19:G19"/>
    <mergeCell ref="A4:G4"/>
    <mergeCell ref="A5:G5"/>
    <mergeCell ref="B7:C7"/>
    <mergeCell ref="D7:E7"/>
    <mergeCell ref="A7:A8"/>
    <mergeCell ref="F7:G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Бакашова Екатерина В.</cp:lastModifiedBy>
  <cp:lastPrinted>2018-11-15T12:42:41Z</cp:lastPrinted>
  <dcterms:created xsi:type="dcterms:W3CDTF">2002-03-11T10:22:12Z</dcterms:created>
  <dcterms:modified xsi:type="dcterms:W3CDTF">2018-12-05T09:33:37Z</dcterms:modified>
  <cp:category/>
  <cp:version/>
  <cp:contentType/>
  <cp:contentStatus/>
</cp:coreProperties>
</file>