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40" windowHeight="12060" activeTab="0"/>
  </bookViews>
  <sheets>
    <sheet name="9 мес.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<sst xmlns="http://schemas.openxmlformats.org/spreadsheetml/2006/main" count="55" uniqueCount="55">
  <si>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</si>
  <si>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</si>
  <si>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</si>
  <si>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</si>
  <si>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</si>
  <si>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</si>
  <si>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</si>
  <si>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</si>
  <si>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Штрафы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</si>
  <si>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</si>
  <si>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</si>
  <si>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</si>
  <si>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</si>
  <si>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</si>
  <si>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</si>
  <si>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</si>
  <si>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</si>
  <si>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</si>
  <si>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</si>
  <si>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</si>
  <si>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</si>
  <si>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</si>
  <si>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</si>
  <si>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</si>
  <si>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</si>
  <si>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</si>
  <si>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</si>
  <si>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</si>
  <si>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</si>
  <si>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</si>
  <si>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</si>
  <si>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</si>
  <si>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</si>
  <si>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</si>
  <si>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</si>
  <si>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</si>
  <si>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</si>
  <si>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</si>
  <si>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</si>
  <si>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>Доходы от возврата иными организациями остатков субсидий прошлых лет</t>
  </si>
  <si>
    <t>Факт 2017 г.</t>
  </si>
  <si>
    <t>Акцизы на нефтепродукты</t>
  </si>
  <si>
    <t>План 2018 г.</t>
  </si>
  <si>
    <t>к плану 2018 г.</t>
  </si>
  <si>
    <t>структура факт 2018 г</t>
  </si>
  <si>
    <t>Плата за увеличение площади земельных участков</t>
  </si>
  <si>
    <t>Доходы от продажи земельных участков</t>
  </si>
  <si>
    <t>Исполнение доходной части бюджета Сланцевского муниципального района на 01.10.2018 год.</t>
  </si>
  <si>
    <t>Факт 9 мес.  2017 г.</t>
  </si>
  <si>
    <t>План 9 мес.      2018 г.</t>
  </si>
  <si>
    <t>Факт 9 мес. 2018 г.</t>
  </si>
  <si>
    <t>факт 9 мес. 2018 г. к плану 9 мес. 2018 г.</t>
  </si>
  <si>
    <t>факт 9 мес. 2018 г. к факту 9 мес. 2017 г.</t>
  </si>
  <si>
    <t>к плану       9 мес.        2018 г.</t>
  </si>
  <si>
    <t>к Факту         9 мес. 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</si>
</sst>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sz val="8"/>
      <color indexed="10"/>
      <name val="Arial Narrow"/>
      <family val="2"/>
    </font>
    <font>
      <sz val="10"/>
      <color indexed="23"/>
      <name val="Arial Narrow"/>
      <family val="2"/>
    </font>
    <font>
      <b/>
      <sz val="10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10"/>
      <color theme="1" tint="0.49998000264167786"/>
      <name val="Arial Narrow"/>
      <family val="2"/>
    </font>
    <font>
      <b/>
      <sz val="10"/>
      <color theme="1" tint="0.4999800026416778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72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4" fillId="0" borderId="13" xfId="0" applyNumberFormat="1" applyFont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Fill="1" applyBorder="1" applyAlignment="1">
      <alignment horizontal="right" vertical="center" wrapText="1"/>
    </xf>
    <xf numFmtId="172" fontId="14" fillId="0" borderId="15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172" fontId="14" fillId="0" borderId="16" xfId="0" applyNumberFormat="1" applyFont="1" applyBorder="1" applyAlignment="1">
      <alignment/>
    </xf>
    <xf numFmtId="172" fontId="14" fillId="0" borderId="0" xfId="0" applyNumberFormat="1" applyFont="1" applyAlignment="1">
      <alignment horizontal="center"/>
    </xf>
    <xf numFmtId="49" fontId="14" fillId="0" borderId="13" xfId="0" applyNumberFormat="1" applyFont="1" applyBorder="1" applyAlignment="1">
      <alignment horizontal="left" vertical="center"/>
    </xf>
    <xf numFmtId="179" fontId="14" fillId="0" borderId="17" xfId="0" applyNumberFormat="1" applyFont="1" applyFill="1" applyBorder="1" applyAlignment="1">
      <alignment horizontal="right" vertical="center" wrapText="1"/>
    </xf>
    <xf numFmtId="49" fontId="14" fillId="0" borderId="18" xfId="0" applyNumberFormat="1" applyFont="1" applyBorder="1" applyAlignment="1">
      <alignment horizontal="left" vertical="center"/>
    </xf>
    <xf numFmtId="179" fontId="14" fillId="0" borderId="19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49" fontId="19" fillId="0" borderId="21" xfId="0" applyNumberFormat="1" applyFont="1" applyBorder="1" applyAlignment="1">
      <alignment horizontal="left" vertical="center"/>
    </xf>
    <xf numFmtId="179" fontId="19" fillId="0" borderId="22" xfId="0" applyNumberFormat="1" applyFont="1" applyFill="1" applyBorder="1" applyAlignment="1">
      <alignment horizontal="right" vertical="center" wrapText="1"/>
    </xf>
    <xf numFmtId="179" fontId="19" fillId="0" borderId="23" xfId="0" applyNumberFormat="1" applyFont="1" applyFill="1" applyBorder="1" applyAlignment="1">
      <alignment horizontal="right" vertical="center" wrapText="1"/>
    </xf>
    <xf numFmtId="172" fontId="19" fillId="0" borderId="24" xfId="0" applyNumberFormat="1" applyFont="1" applyBorder="1" applyAlignment="1">
      <alignment/>
    </xf>
    <xf numFmtId="172" fontId="19" fillId="0" borderId="23" xfId="0" applyNumberFormat="1" applyFont="1" applyBorder="1" applyAlignment="1">
      <alignment/>
    </xf>
    <xf numFmtId="172" fontId="19" fillId="0" borderId="25" xfId="0" applyNumberFormat="1" applyFont="1" applyBorder="1" applyAlignment="1">
      <alignment/>
    </xf>
    <xf numFmtId="172" fontId="19" fillId="0" borderId="21" xfId="0" applyNumberFormat="1" applyFont="1" applyBorder="1" applyAlignment="1">
      <alignment horizontal="center"/>
    </xf>
    <xf numFmtId="172" fontId="19" fillId="0" borderId="2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14" fillId="0" borderId="26" xfId="0" applyNumberFormat="1" applyFont="1" applyBorder="1" applyAlignment="1">
      <alignment horizontal="left" vertical="center"/>
    </xf>
    <xf numFmtId="179" fontId="14" fillId="0" borderId="27" xfId="0" applyNumberFormat="1" applyFont="1" applyFill="1" applyBorder="1" applyAlignment="1">
      <alignment horizontal="right" vertical="center" wrapText="1"/>
    </xf>
    <xf numFmtId="179" fontId="14" fillId="0" borderId="28" xfId="0" applyNumberFormat="1" applyFont="1" applyFill="1" applyBorder="1" applyAlignment="1">
      <alignment horizontal="right" vertical="center" wrapText="1"/>
    </xf>
    <xf numFmtId="172" fontId="14" fillId="0" borderId="29" xfId="0" applyNumberFormat="1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172" fontId="14" fillId="0" borderId="31" xfId="0" applyNumberFormat="1" applyFont="1" applyBorder="1" applyAlignment="1">
      <alignment/>
    </xf>
    <xf numFmtId="172" fontId="14" fillId="0" borderId="20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49" fontId="14" fillId="0" borderId="33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179" fontId="14" fillId="0" borderId="35" xfId="0" applyNumberFormat="1" applyFont="1" applyFill="1" applyBorder="1" applyAlignment="1">
      <alignment horizontal="right" vertical="center" wrapText="1"/>
    </xf>
    <xf numFmtId="172" fontId="14" fillId="0" borderId="36" xfId="0" applyNumberFormat="1" applyFont="1" applyBorder="1" applyAlignment="1">
      <alignment/>
    </xf>
    <xf numFmtId="49" fontId="19" fillId="0" borderId="37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/>
    </xf>
    <xf numFmtId="0" fontId="0" fillId="0" borderId="0" xfId="0" applyFont="1" applyAlignment="1">
      <alignment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/>
    </xf>
    <xf numFmtId="173" fontId="14" fillId="0" borderId="13" xfId="0" applyNumberFormat="1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3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14" fillId="0" borderId="39" xfId="0" applyNumberFormat="1" applyFont="1" applyBorder="1" applyAlignment="1">
      <alignment horizontal="left" vertical="center"/>
    </xf>
    <xf numFmtId="49" fontId="22" fillId="0" borderId="24" xfId="0" applyNumberFormat="1" applyFont="1" applyBorder="1" applyAlignment="1">
      <alignment horizontal="left" vertical="center"/>
    </xf>
    <xf numFmtId="179" fontId="14" fillId="0" borderId="40" xfId="0" applyNumberFormat="1" applyFont="1" applyFill="1" applyBorder="1" applyAlignment="1">
      <alignment horizontal="right" vertical="center" wrapText="1"/>
    </xf>
    <xf numFmtId="0" fontId="19" fillId="0" borderId="22" xfId="0" applyFont="1" applyBorder="1" applyAlignment="1">
      <alignment/>
    </xf>
    <xf numFmtId="179" fontId="22" fillId="0" borderId="23" xfId="0" applyNumberFormat="1" applyFont="1" applyFill="1" applyBorder="1" applyAlignment="1">
      <alignment horizontal="right" vertical="center" wrapText="1"/>
    </xf>
    <xf numFmtId="179" fontId="19" fillId="33" borderId="23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Border="1" applyAlignment="1">
      <alignment horizontal="right" vertical="center" wrapText="1"/>
    </xf>
    <xf numFmtId="179" fontId="22" fillId="33" borderId="23" xfId="0" applyNumberFormat="1" applyFont="1" applyFill="1" applyBorder="1" applyAlignment="1">
      <alignment horizontal="right" vertical="center" wrapText="1"/>
    </xf>
    <xf numFmtId="179" fontId="19" fillId="34" borderId="23" xfId="0" applyNumberFormat="1" applyFont="1" applyFill="1" applyBorder="1" applyAlignment="1">
      <alignment horizontal="right" vertical="center" wrapText="1"/>
    </xf>
    <xf numFmtId="179" fontId="14" fillId="0" borderId="41" xfId="0" applyNumberFormat="1" applyFont="1" applyFill="1" applyBorder="1" applyAlignment="1">
      <alignment horizontal="right" vertical="center" wrapText="1"/>
    </xf>
    <xf numFmtId="179" fontId="14" fillId="0" borderId="42" xfId="0" applyNumberFormat="1" applyFont="1" applyFill="1" applyBorder="1" applyAlignment="1">
      <alignment horizontal="right" vertical="center" wrapText="1"/>
    </xf>
    <xf numFmtId="179" fontId="19" fillId="0" borderId="43" xfId="0" applyNumberFormat="1" applyFont="1" applyFill="1" applyBorder="1" applyAlignment="1">
      <alignment horizontal="right" vertical="center" wrapText="1"/>
    </xf>
    <xf numFmtId="179" fontId="14" fillId="0" borderId="44" xfId="0" applyNumberFormat="1" applyFont="1" applyFill="1" applyBorder="1" applyAlignment="1">
      <alignment horizontal="right" vertical="center" wrapText="1"/>
    </xf>
    <xf numFmtId="179" fontId="14" fillId="0" borderId="45" xfId="0" applyNumberFormat="1" applyFont="1" applyFill="1" applyBorder="1" applyAlignment="1">
      <alignment horizontal="right" vertical="center" wrapText="1"/>
    </xf>
    <xf numFmtId="179" fontId="14" fillId="0" borderId="46" xfId="0" applyNumberFormat="1" applyFont="1" applyFill="1" applyBorder="1" applyAlignment="1">
      <alignment horizontal="right" vertical="center" wrapText="1"/>
    </xf>
    <xf numFmtId="179" fontId="14" fillId="34" borderId="14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Fill="1" applyBorder="1" applyAlignment="1">
      <alignment horizontal="right" vertical="center" wrapText="1"/>
    </xf>
    <xf numFmtId="179" fontId="14" fillId="0" borderId="23" xfId="0" applyNumberFormat="1" applyFont="1" applyFill="1" applyBorder="1" applyAlignment="1">
      <alignment horizontal="right" vertical="center" wrapText="1"/>
    </xf>
    <xf numFmtId="179" fontId="14" fillId="33" borderId="28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179" fontId="14" fillId="0" borderId="47" xfId="0" applyNumberFormat="1" applyFont="1" applyFill="1" applyBorder="1" applyAlignment="1">
      <alignment horizontal="right" vertical="center" wrapText="1"/>
    </xf>
    <xf numFmtId="179" fontId="14" fillId="0" borderId="48" xfId="0" applyNumberFormat="1" applyFont="1" applyFill="1" applyBorder="1" applyAlignment="1">
      <alignment horizontal="right" vertical="center" wrapText="1"/>
    </xf>
    <xf numFmtId="179" fontId="19" fillId="0" borderId="49" xfId="0" applyNumberFormat="1" applyFont="1" applyFill="1" applyBorder="1" applyAlignment="1">
      <alignment horizontal="right" vertical="center" wrapText="1"/>
    </xf>
    <xf numFmtId="179" fontId="14" fillId="0" borderId="15" xfId="0" applyNumberFormat="1" applyFont="1" applyFill="1" applyBorder="1" applyAlignment="1">
      <alignment horizontal="right" vertical="center" wrapText="1"/>
    </xf>
    <xf numFmtId="179" fontId="14" fillId="0" borderId="50" xfId="0" applyNumberFormat="1" applyFont="1" applyFill="1" applyBorder="1" applyAlignment="1">
      <alignment horizontal="right" vertical="center" wrapText="1"/>
    </xf>
    <xf numFmtId="179" fontId="14" fillId="0" borderId="31" xfId="0" applyNumberFormat="1" applyFont="1" applyFill="1" applyBorder="1" applyAlignment="1">
      <alignment horizontal="right" vertical="center" wrapText="1"/>
    </xf>
    <xf numFmtId="179" fontId="19" fillId="0" borderId="24" xfId="0" applyNumberFormat="1" applyFont="1" applyFill="1" applyBorder="1" applyAlignment="1">
      <alignment horizontal="right" vertical="center" wrapText="1"/>
    </xf>
    <xf numFmtId="179" fontId="14" fillId="0" borderId="29" xfId="0" applyNumberFormat="1" applyFont="1" applyFill="1" applyBorder="1" applyAlignment="1">
      <alignment horizontal="right" vertical="center" wrapText="1"/>
    </xf>
    <xf numFmtId="179" fontId="14" fillId="0" borderId="51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6" fillId="0" borderId="0" xfId="0" applyNumberFormat="1" applyFont="1" applyBorder="1" applyAlignment="1">
      <alignment horizontal="left" vertical="center"/>
    </xf>
    <xf numFmtId="4" fontId="66" fillId="0" borderId="0" xfId="0" applyNumberFormat="1" applyFont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right" vertical="center" wrapText="1"/>
    </xf>
    <xf numFmtId="4" fontId="69" fillId="0" borderId="0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/>
    </xf>
    <xf numFmtId="49" fontId="70" fillId="0" borderId="0" xfId="0" applyNumberFormat="1" applyFont="1" applyBorder="1" applyAlignment="1">
      <alignment horizontal="left" vertical="center"/>
    </xf>
    <xf numFmtId="179" fontId="66" fillId="0" borderId="0" xfId="0" applyNumberFormat="1" applyFont="1" applyBorder="1" applyAlignment="1">
      <alignment horizontal="right" vertical="center" wrapText="1"/>
    </xf>
    <xf numFmtId="172" fontId="66" fillId="0" borderId="0" xfId="0" applyNumberFormat="1" applyFont="1" applyBorder="1" applyAlignment="1">
      <alignment/>
    </xf>
    <xf numFmtId="179" fontId="14" fillId="0" borderId="52" xfId="0" applyNumberFormat="1" applyFont="1" applyFill="1" applyBorder="1" applyAlignment="1">
      <alignment horizontal="right" vertical="center" wrapText="1"/>
    </xf>
    <xf numFmtId="179" fontId="14" fillId="0" borderId="11" xfId="0" applyNumberFormat="1" applyFont="1" applyFill="1" applyBorder="1" applyAlignment="1">
      <alignment horizontal="right" vertical="center" wrapText="1"/>
    </xf>
    <xf numFmtId="179" fontId="14" fillId="0" borderId="53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Border="1" applyAlignment="1">
      <alignment horizontal="center"/>
    </xf>
    <xf numFmtId="172" fontId="14" fillId="0" borderId="22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9" fontId="23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179" fontId="14" fillId="0" borderId="0" xfId="0" applyNumberFormat="1" applyFont="1" applyBorder="1" applyAlignment="1">
      <alignment horizontal="right" vertical="center" wrapText="1"/>
    </xf>
    <xf numFmtId="172" fontId="14" fillId="0" borderId="50" xfId="0" applyNumberFormat="1" applyFont="1" applyBorder="1" applyAlignment="1">
      <alignment/>
    </xf>
    <xf numFmtId="172" fontId="14" fillId="0" borderId="40" xfId="0" applyNumberFormat="1" applyFont="1" applyBorder="1" applyAlignment="1">
      <alignment/>
    </xf>
    <xf numFmtId="172" fontId="14" fillId="0" borderId="54" xfId="0" applyNumberFormat="1" applyFont="1" applyBorder="1" applyAlignment="1">
      <alignment/>
    </xf>
    <xf numFmtId="179" fontId="19" fillId="0" borderId="55" xfId="0" applyNumberFormat="1" applyFont="1" applyFill="1" applyBorder="1" applyAlignment="1">
      <alignment horizontal="right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7" fillId="0" borderId="56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16" fillId="0" borderId="3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16" fillId="0" borderId="58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9" fontId="16" fillId="0" borderId="59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49" fontId="16" fillId="0" borderId="57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72" fontId="71" fillId="0" borderId="16" xfId="0" applyNumberFormat="1" applyFont="1" applyBorder="1" applyAlignment="1">
      <alignment/>
    </xf>
    <xf numFmtId="172" fontId="71" fillId="0" borderId="15" xfId="0" applyNumberFormat="1" applyFont="1" applyBorder="1" applyAlignment="1">
      <alignment/>
    </xf>
    <xf numFmtId="172" fontId="71" fillId="0" borderId="14" xfId="0" applyNumberFormat="1" applyFont="1" applyBorder="1" applyAlignment="1">
      <alignment/>
    </xf>
    <xf numFmtId="172" fontId="71" fillId="0" borderId="50" xfId="0" applyNumberFormat="1" applyFont="1" applyBorder="1" applyAlignment="1">
      <alignment/>
    </xf>
    <xf numFmtId="172" fontId="71" fillId="0" borderId="40" xfId="0" applyNumberFormat="1" applyFont="1" applyBorder="1" applyAlignment="1">
      <alignment/>
    </xf>
    <xf numFmtId="172" fontId="72" fillId="0" borderId="24" xfId="0" applyNumberFormat="1" applyFont="1" applyBorder="1" applyAlignment="1">
      <alignment/>
    </xf>
    <xf numFmtId="172" fontId="72" fillId="0" borderId="23" xfId="0" applyNumberFormat="1" applyFont="1" applyBorder="1" applyAlignment="1">
      <alignment/>
    </xf>
    <xf numFmtId="172" fontId="71" fillId="0" borderId="51" xfId="0" applyNumberFormat="1" applyFont="1" applyBorder="1" applyAlignment="1">
      <alignment/>
    </xf>
    <xf numFmtId="172" fontId="71" fillId="0" borderId="3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I39" sqref="I39:J39"/>
    </sheetView>
  </sheetViews>
  <sheetFormatPr defaultColWidth="8.875" defaultRowHeight="12.75"/>
  <cols>
    <col min="1" max="1" width="44.375" style="5" customWidth="1"/>
    <col min="2" max="2" width="13.625" style="124" customWidth="1"/>
    <col min="3" max="3" width="13.125" style="5" customWidth="1"/>
    <col min="4" max="4" width="12.875" style="5" customWidth="1"/>
    <col min="5" max="5" width="13.25390625" style="124" customWidth="1"/>
    <col min="6" max="6" width="13.125" style="5" customWidth="1"/>
    <col min="7" max="7" width="11.375" style="5" customWidth="1"/>
    <col min="8" max="8" width="12.25390625" style="5" customWidth="1"/>
    <col min="9" max="9" width="8.25390625" style="5" customWidth="1"/>
    <col min="10" max="10" width="8.625" style="5" customWidth="1"/>
    <col min="11" max="11" width="9.00390625" style="5" customWidth="1"/>
    <col min="12" max="12" width="10.375" style="5" customWidth="1"/>
    <col min="13" max="13" width="9.25390625" style="5" customWidth="1"/>
    <col min="14" max="16384" width="8.875" style="5" customWidth="1"/>
  </cols>
  <sheetData>
    <row r="1" spans="1:14" s="1" customFormat="1" ht="18">
      <c r="A1" s="15" t="s">
        <v>47</v>
      </c>
      <c r="B1" s="122"/>
      <c r="C1" s="103"/>
      <c r="D1" s="103"/>
      <c r="E1" s="122"/>
      <c r="F1" s="103"/>
      <c r="G1" s="103"/>
      <c r="H1" s="103"/>
      <c r="I1" s="104"/>
      <c r="J1" s="105"/>
      <c r="K1" s="67" t="s">
        <v>31</v>
      </c>
      <c r="L1" s="16"/>
      <c r="M1" s="105"/>
      <c r="N1" s="16"/>
    </row>
    <row r="2" spans="1:14" s="1" customFormat="1" ht="12" customHeight="1">
      <c r="A2" s="102"/>
      <c r="B2" s="122"/>
      <c r="C2" s="103"/>
      <c r="D2" s="103"/>
      <c r="E2" s="122"/>
      <c r="F2" s="103"/>
      <c r="G2" s="103"/>
      <c r="H2" s="103"/>
      <c r="I2" s="104"/>
      <c r="J2" s="105"/>
      <c r="K2" s="68" t="s">
        <v>32</v>
      </c>
      <c r="L2" s="16"/>
      <c r="M2" s="105"/>
      <c r="N2" s="16"/>
    </row>
    <row r="3" spans="1:14" ht="12.75">
      <c r="A3" s="106"/>
      <c r="B3" s="123"/>
      <c r="C3" s="107"/>
      <c r="D3" s="107"/>
      <c r="E3" s="123"/>
      <c r="F3" s="107"/>
      <c r="G3" s="107"/>
      <c r="H3" s="107"/>
      <c r="I3" s="108"/>
      <c r="J3" s="109"/>
      <c r="K3" s="109"/>
      <c r="L3" s="109"/>
      <c r="M3" s="109"/>
      <c r="N3" s="17"/>
    </row>
    <row r="4" spans="1:14" ht="14.25" customHeight="1" thickBot="1">
      <c r="A4" s="110"/>
      <c r="C4" s="111"/>
      <c r="D4" s="111"/>
      <c r="F4" s="19" t="s">
        <v>23</v>
      </c>
      <c r="G4" s="112"/>
      <c r="H4" s="112"/>
      <c r="I4" s="113"/>
      <c r="J4" s="109"/>
      <c r="K4" s="113"/>
      <c r="L4" s="109"/>
      <c r="M4" s="109"/>
      <c r="N4" s="18"/>
    </row>
    <row r="5" spans="1:14" ht="21.75" customHeight="1" thickBot="1">
      <c r="A5" s="138" t="s">
        <v>0</v>
      </c>
      <c r="B5" s="140" t="s">
        <v>40</v>
      </c>
      <c r="C5" s="140" t="s">
        <v>48</v>
      </c>
      <c r="D5" s="143" t="s">
        <v>42</v>
      </c>
      <c r="E5" s="140" t="s">
        <v>49</v>
      </c>
      <c r="F5" s="145" t="s">
        <v>50</v>
      </c>
      <c r="G5" s="147" t="s">
        <v>38</v>
      </c>
      <c r="H5" s="148"/>
      <c r="I5" s="135" t="s">
        <v>17</v>
      </c>
      <c r="J5" s="136"/>
      <c r="K5" s="137"/>
      <c r="L5" s="133" t="s">
        <v>44</v>
      </c>
      <c r="M5" s="134"/>
      <c r="N5" s="20"/>
    </row>
    <row r="6" spans="1:14" ht="41.25" customHeight="1">
      <c r="A6" s="139"/>
      <c r="B6" s="141"/>
      <c r="C6" s="141"/>
      <c r="D6" s="144"/>
      <c r="E6" s="142"/>
      <c r="F6" s="146"/>
      <c r="G6" s="100" t="s">
        <v>51</v>
      </c>
      <c r="H6" s="101" t="s">
        <v>52</v>
      </c>
      <c r="I6" s="21" t="s">
        <v>43</v>
      </c>
      <c r="J6" s="22" t="s">
        <v>53</v>
      </c>
      <c r="K6" s="23" t="s">
        <v>54</v>
      </c>
      <c r="L6" s="69" t="s">
        <v>33</v>
      </c>
      <c r="M6" s="70" t="s">
        <v>34</v>
      </c>
      <c r="N6" s="24"/>
    </row>
    <row r="7" spans="1:14" ht="12.75">
      <c r="A7" s="25" t="s">
        <v>1</v>
      </c>
      <c r="B7" s="27">
        <v>222523.5</v>
      </c>
      <c r="C7" s="27">
        <v>154574.1</v>
      </c>
      <c r="D7" s="80">
        <v>230625.4</v>
      </c>
      <c r="E7" s="27">
        <v>167610.4</v>
      </c>
      <c r="F7" s="92">
        <v>172311.2</v>
      </c>
      <c r="G7" s="94">
        <f>F7-E7</f>
        <v>4700.8000000000175</v>
      </c>
      <c r="H7" s="33">
        <f>F7-C7</f>
        <v>17737.100000000006</v>
      </c>
      <c r="I7" s="28">
        <f>F7/D7*100</f>
        <v>74.71475388226969</v>
      </c>
      <c r="J7" s="29">
        <f>F7/E7*100</f>
        <v>102.80459923727885</v>
      </c>
      <c r="K7" s="30">
        <f>F7/C7*100</f>
        <v>111.47482016715608</v>
      </c>
      <c r="L7" s="31">
        <f aca="true" t="shared" si="0" ref="L7:L28">F7/$F$28*100</f>
        <v>54.80125420881578</v>
      </c>
      <c r="M7" s="31">
        <f aca="true" t="shared" si="1" ref="M7:M39">F7/$F$41*100</f>
        <v>18.274648092714216</v>
      </c>
      <c r="N7" s="17"/>
    </row>
    <row r="8" spans="1:14" ht="12.75">
      <c r="A8" s="25" t="s">
        <v>41</v>
      </c>
      <c r="B8" s="27">
        <v>0</v>
      </c>
      <c r="C8" s="27">
        <v>0</v>
      </c>
      <c r="D8" s="80">
        <v>441.3</v>
      </c>
      <c r="E8" s="27">
        <v>330.8</v>
      </c>
      <c r="F8" s="33">
        <v>345</v>
      </c>
      <c r="G8" s="94">
        <f>F8-E8</f>
        <v>14.199999999999989</v>
      </c>
      <c r="H8" s="33">
        <f>F8-C8</f>
        <v>345</v>
      </c>
      <c r="I8" s="28">
        <f>F8/D8*100</f>
        <v>78.17811012916384</v>
      </c>
      <c r="J8" s="29">
        <f>F8/E8*100</f>
        <v>104.29262394195888</v>
      </c>
      <c r="K8" s="149" t="e">
        <f>F8/C8*100</f>
        <v>#DIV/0!</v>
      </c>
      <c r="L8" s="31">
        <f t="shared" si="0"/>
        <v>0.10972259900715359</v>
      </c>
      <c r="M8" s="31">
        <f t="shared" si="1"/>
        <v>0.03658934295615377</v>
      </c>
      <c r="N8" s="17"/>
    </row>
    <row r="9" spans="1:14" ht="25.5">
      <c r="A9" s="66" t="s">
        <v>29</v>
      </c>
      <c r="B9" s="27">
        <v>54702.3</v>
      </c>
      <c r="C9" s="73">
        <v>38612.5</v>
      </c>
      <c r="D9" s="84">
        <v>53693.1</v>
      </c>
      <c r="E9" s="48">
        <v>43430.1</v>
      </c>
      <c r="F9" s="26">
        <v>50661</v>
      </c>
      <c r="G9" s="95">
        <f aca="true" t="shared" si="2" ref="G9:G41">F9-E9</f>
        <v>7230.9000000000015</v>
      </c>
      <c r="H9" s="26">
        <f aca="true" t="shared" si="3" ref="H9:H41">F9-C9</f>
        <v>12048.5</v>
      </c>
      <c r="I9" s="49">
        <f>F9/D9*100</f>
        <v>94.35290568061818</v>
      </c>
      <c r="J9" s="50">
        <f>F9/E9*100</f>
        <v>116.64951266517922</v>
      </c>
      <c r="K9" s="30">
        <f>F9/C9*100</f>
        <v>131.20362576885725</v>
      </c>
      <c r="L9" s="31">
        <f t="shared" si="0"/>
        <v>16.112048082033066</v>
      </c>
      <c r="M9" s="31">
        <f t="shared" si="1"/>
        <v>5.372906386961467</v>
      </c>
      <c r="N9" s="17"/>
    </row>
    <row r="10" spans="1:14" ht="12.75">
      <c r="A10" s="32" t="s">
        <v>2</v>
      </c>
      <c r="B10" s="27">
        <v>16893.3</v>
      </c>
      <c r="C10" s="27">
        <v>12614.2</v>
      </c>
      <c r="D10" s="80">
        <v>19000</v>
      </c>
      <c r="E10" s="27">
        <v>14200</v>
      </c>
      <c r="F10" s="33">
        <v>10537.9</v>
      </c>
      <c r="G10" s="94">
        <f t="shared" si="2"/>
        <v>-3662.1000000000004</v>
      </c>
      <c r="H10" s="33">
        <f t="shared" si="3"/>
        <v>-2076.300000000001</v>
      </c>
      <c r="I10" s="28">
        <f aca="true" t="shared" si="4" ref="I10:I41">F10/D10*100</f>
        <v>55.46263157894737</v>
      </c>
      <c r="J10" s="29">
        <f aca="true" t="shared" si="5" ref="J10:J41">F10/E10*100</f>
        <v>74.21056338028168</v>
      </c>
      <c r="K10" s="30">
        <f aca="true" t="shared" si="6" ref="K10:K41">F10/C10*100</f>
        <v>83.5399787541025</v>
      </c>
      <c r="L10" s="31">
        <f t="shared" si="0"/>
        <v>3.3514370321086484</v>
      </c>
      <c r="M10" s="31">
        <f t="shared" si="1"/>
        <v>1.1176082235873994</v>
      </c>
      <c r="N10" s="17"/>
    </row>
    <row r="11" spans="1:14" ht="13.5" customHeight="1">
      <c r="A11" s="32" t="s">
        <v>3</v>
      </c>
      <c r="B11" s="27">
        <v>101.4</v>
      </c>
      <c r="C11" s="27">
        <v>98.5</v>
      </c>
      <c r="D11" s="80">
        <v>101.3</v>
      </c>
      <c r="E11" s="27">
        <v>101.3</v>
      </c>
      <c r="F11" s="33">
        <v>98.5</v>
      </c>
      <c r="G11" s="94">
        <f t="shared" si="2"/>
        <v>-2.799999999999997</v>
      </c>
      <c r="H11" s="33">
        <f t="shared" si="3"/>
        <v>0</v>
      </c>
      <c r="I11" s="28">
        <f t="shared" si="4"/>
        <v>97.23593287265548</v>
      </c>
      <c r="J11" s="29">
        <f t="shared" si="5"/>
        <v>97.23593287265548</v>
      </c>
      <c r="K11" s="30">
        <f t="shared" si="6"/>
        <v>100</v>
      </c>
      <c r="L11" s="31">
        <f t="shared" si="0"/>
        <v>0.0313265971078395</v>
      </c>
      <c r="M11" s="31">
        <f t="shared" si="1"/>
        <v>0.01044652255414825</v>
      </c>
      <c r="N11" s="17"/>
    </row>
    <row r="12" spans="1:14" ht="23.25" customHeight="1">
      <c r="A12" s="64" t="s">
        <v>30</v>
      </c>
      <c r="B12" s="27">
        <v>1537.8</v>
      </c>
      <c r="C12" s="27">
        <v>519.6</v>
      </c>
      <c r="D12" s="80">
        <v>880</v>
      </c>
      <c r="E12" s="27">
        <v>530</v>
      </c>
      <c r="F12" s="33">
        <v>957.4</v>
      </c>
      <c r="G12" s="94">
        <f t="shared" si="2"/>
        <v>427.4</v>
      </c>
      <c r="H12" s="33">
        <f t="shared" si="3"/>
        <v>437.79999999999995</v>
      </c>
      <c r="I12" s="28">
        <f t="shared" si="4"/>
        <v>108.79545454545453</v>
      </c>
      <c r="J12" s="29">
        <f t="shared" si="5"/>
        <v>180.64150943396226</v>
      </c>
      <c r="K12" s="30">
        <f t="shared" si="6"/>
        <v>184.25712086220167</v>
      </c>
      <c r="L12" s="31">
        <f t="shared" si="0"/>
        <v>0.3044881631578227</v>
      </c>
      <c r="M12" s="31">
        <f t="shared" si="1"/>
        <v>0.1015380781049902</v>
      </c>
      <c r="N12" s="17"/>
    </row>
    <row r="13" spans="1:14" ht="12.75" customHeight="1">
      <c r="A13" s="32" t="s">
        <v>4</v>
      </c>
      <c r="B13" s="27">
        <v>3982.1</v>
      </c>
      <c r="C13" s="27">
        <v>2755</v>
      </c>
      <c r="D13" s="80">
        <v>3255.4</v>
      </c>
      <c r="E13" s="27">
        <v>2435.4</v>
      </c>
      <c r="F13" s="33">
        <v>3737.9</v>
      </c>
      <c r="G13" s="94">
        <f t="shared" si="2"/>
        <v>1302.5</v>
      </c>
      <c r="H13" s="33">
        <f t="shared" si="3"/>
        <v>982.9000000000001</v>
      </c>
      <c r="I13" s="28">
        <f t="shared" si="4"/>
        <v>114.82152730847208</v>
      </c>
      <c r="J13" s="29">
        <f t="shared" si="5"/>
        <v>153.48197421368153</v>
      </c>
      <c r="K13" s="30">
        <f t="shared" si="6"/>
        <v>135.67695099818513</v>
      </c>
      <c r="L13" s="31">
        <f t="shared" si="0"/>
        <v>1.1887887038517084</v>
      </c>
      <c r="M13" s="31">
        <f t="shared" si="1"/>
        <v>0.3964269711182817</v>
      </c>
      <c r="N13" s="17"/>
    </row>
    <row r="14" spans="1:14" ht="12.75" customHeight="1" hidden="1">
      <c r="A14" s="32" t="s">
        <v>22</v>
      </c>
      <c r="B14" s="27">
        <v>0</v>
      </c>
      <c r="C14" s="27">
        <v>0</v>
      </c>
      <c r="D14" s="80">
        <v>0</v>
      </c>
      <c r="E14" s="27">
        <v>0</v>
      </c>
      <c r="F14" s="33">
        <v>0</v>
      </c>
      <c r="G14" s="94">
        <f t="shared" si="2"/>
        <v>0</v>
      </c>
      <c r="H14" s="33">
        <f t="shared" si="3"/>
        <v>0</v>
      </c>
      <c r="I14" s="28" t="e">
        <f t="shared" si="4"/>
        <v>#DIV/0!</v>
      </c>
      <c r="J14" s="29" t="e">
        <f t="shared" si="5"/>
        <v>#DIV/0!</v>
      </c>
      <c r="K14" s="30" t="e">
        <f t="shared" si="6"/>
        <v>#DIV/0!</v>
      </c>
      <c r="L14" s="31">
        <f t="shared" si="0"/>
        <v>0</v>
      </c>
      <c r="M14" s="31">
        <f t="shared" si="1"/>
        <v>0</v>
      </c>
      <c r="N14" s="17"/>
    </row>
    <row r="15" spans="1:14" ht="11.25" customHeight="1" hidden="1">
      <c r="A15" s="32" t="s">
        <v>15</v>
      </c>
      <c r="B15" s="27">
        <v>0</v>
      </c>
      <c r="C15" s="27">
        <v>0</v>
      </c>
      <c r="D15" s="80">
        <v>0</v>
      </c>
      <c r="E15" s="27">
        <v>0</v>
      </c>
      <c r="F15" s="33">
        <v>0</v>
      </c>
      <c r="G15" s="94">
        <f t="shared" si="2"/>
        <v>0</v>
      </c>
      <c r="H15" s="33">
        <f t="shared" si="3"/>
        <v>0</v>
      </c>
      <c r="I15" s="28" t="e">
        <f t="shared" si="4"/>
        <v>#DIV/0!</v>
      </c>
      <c r="J15" s="29" t="e">
        <f t="shared" si="5"/>
        <v>#DIV/0!</v>
      </c>
      <c r="K15" s="30" t="e">
        <f t="shared" si="6"/>
        <v>#DIV/0!</v>
      </c>
      <c r="L15" s="31">
        <f t="shared" si="0"/>
        <v>0</v>
      </c>
      <c r="M15" s="31">
        <f t="shared" si="1"/>
        <v>0</v>
      </c>
      <c r="N15" s="17"/>
    </row>
    <row r="16" spans="1:14" ht="14.25" customHeight="1">
      <c r="A16" s="32" t="s">
        <v>13</v>
      </c>
      <c r="B16" s="27">
        <v>38695</v>
      </c>
      <c r="C16" s="27">
        <v>28996</v>
      </c>
      <c r="D16" s="80">
        <v>38283</v>
      </c>
      <c r="E16" s="27">
        <v>29271.7</v>
      </c>
      <c r="F16" s="33">
        <v>30158.5</v>
      </c>
      <c r="G16" s="94">
        <f t="shared" si="2"/>
        <v>886.7999999999993</v>
      </c>
      <c r="H16" s="33">
        <f t="shared" si="3"/>
        <v>1162.5</v>
      </c>
      <c r="I16" s="28">
        <f t="shared" si="4"/>
        <v>78.77778648486273</v>
      </c>
      <c r="J16" s="29">
        <f t="shared" si="5"/>
        <v>103.02954731020064</v>
      </c>
      <c r="K16" s="30">
        <f t="shared" si="6"/>
        <v>104.00917367912817</v>
      </c>
      <c r="L16" s="31">
        <f t="shared" si="0"/>
        <v>9.59150435407896</v>
      </c>
      <c r="M16" s="31">
        <f t="shared" si="1"/>
        <v>3.1984918827338076</v>
      </c>
      <c r="N16" s="17"/>
    </row>
    <row r="17" spans="1:14" ht="13.5" customHeight="1">
      <c r="A17" s="32" t="s">
        <v>20</v>
      </c>
      <c r="B17" s="27">
        <v>8135.4</v>
      </c>
      <c r="C17" s="27">
        <v>6118</v>
      </c>
      <c r="D17" s="80">
        <v>8820</v>
      </c>
      <c r="E17" s="27">
        <v>6615</v>
      </c>
      <c r="F17" s="33">
        <v>6000.6</v>
      </c>
      <c r="G17" s="94">
        <f t="shared" si="2"/>
        <v>-614.3999999999996</v>
      </c>
      <c r="H17" s="33">
        <f t="shared" si="3"/>
        <v>-117.39999999999964</v>
      </c>
      <c r="I17" s="28">
        <f t="shared" si="4"/>
        <v>68.03401360544218</v>
      </c>
      <c r="J17" s="29">
        <f t="shared" si="5"/>
        <v>90.71201814058958</v>
      </c>
      <c r="K17" s="30">
        <f t="shared" si="6"/>
        <v>98.08107224583198</v>
      </c>
      <c r="L17" s="31">
        <f t="shared" si="0"/>
        <v>1.9084099350792052</v>
      </c>
      <c r="M17" s="31">
        <f t="shared" si="1"/>
        <v>0.6364000328773807</v>
      </c>
      <c r="N17" s="17"/>
    </row>
    <row r="18" spans="1:14" ht="13.5" customHeight="1">
      <c r="A18" s="32" t="s">
        <v>25</v>
      </c>
      <c r="B18" s="27">
        <v>0</v>
      </c>
      <c r="C18" s="27">
        <v>0</v>
      </c>
      <c r="D18" s="80">
        <v>50</v>
      </c>
      <c r="E18" s="27">
        <v>50</v>
      </c>
      <c r="F18" s="33">
        <v>66.2</v>
      </c>
      <c r="G18" s="94">
        <f t="shared" si="2"/>
        <v>16.200000000000003</v>
      </c>
      <c r="H18" s="33">
        <f t="shared" si="3"/>
        <v>66.2</v>
      </c>
      <c r="I18" s="28">
        <f t="shared" si="4"/>
        <v>132.4</v>
      </c>
      <c r="J18" s="29">
        <f t="shared" si="5"/>
        <v>132.4</v>
      </c>
      <c r="K18" s="149" t="e">
        <f t="shared" si="6"/>
        <v>#DIV/0!</v>
      </c>
      <c r="L18" s="31">
        <f t="shared" si="0"/>
        <v>0.021054017548619037</v>
      </c>
      <c r="M18" s="31">
        <f t="shared" si="1"/>
        <v>0.007020911604919942</v>
      </c>
      <c r="N18" s="17"/>
    </row>
    <row r="19" spans="1:14" ht="13.5" customHeight="1">
      <c r="A19" s="32" t="s">
        <v>35</v>
      </c>
      <c r="B19" s="27">
        <v>121.2</v>
      </c>
      <c r="C19" s="27">
        <v>66.7</v>
      </c>
      <c r="D19" s="80">
        <v>80</v>
      </c>
      <c r="E19" s="27">
        <v>60</v>
      </c>
      <c r="F19" s="33">
        <v>136</v>
      </c>
      <c r="G19" s="94">
        <f t="shared" si="2"/>
        <v>76</v>
      </c>
      <c r="H19" s="33">
        <f t="shared" si="3"/>
        <v>69.3</v>
      </c>
      <c r="I19" s="28">
        <f t="shared" si="4"/>
        <v>170</v>
      </c>
      <c r="J19" s="29">
        <f t="shared" si="5"/>
        <v>226.66666666666666</v>
      </c>
      <c r="K19" s="30">
        <f t="shared" si="6"/>
        <v>203.89805097451276</v>
      </c>
      <c r="L19" s="31">
        <f t="shared" si="0"/>
        <v>0.0432529665651388</v>
      </c>
      <c r="M19" s="31">
        <f t="shared" si="1"/>
        <v>0.014423625049382355</v>
      </c>
      <c r="N19" s="17"/>
    </row>
    <row r="20" spans="1:14" ht="14.25" customHeight="1">
      <c r="A20" s="32" t="s">
        <v>5</v>
      </c>
      <c r="B20" s="27">
        <v>2940</v>
      </c>
      <c r="C20" s="27">
        <v>2260.2</v>
      </c>
      <c r="D20" s="80">
        <v>3764.2</v>
      </c>
      <c r="E20" s="27">
        <v>3285.4</v>
      </c>
      <c r="F20" s="33">
        <v>3658.9</v>
      </c>
      <c r="G20" s="94">
        <f t="shared" si="2"/>
        <v>373.5</v>
      </c>
      <c r="H20" s="33">
        <f t="shared" si="3"/>
        <v>1398.7000000000003</v>
      </c>
      <c r="I20" s="28">
        <f t="shared" si="4"/>
        <v>97.20259284841401</v>
      </c>
      <c r="J20" s="29">
        <f t="shared" si="5"/>
        <v>111.36847872405187</v>
      </c>
      <c r="K20" s="30">
        <f t="shared" si="6"/>
        <v>161.88390407928503</v>
      </c>
      <c r="L20" s="31">
        <f t="shared" si="0"/>
        <v>1.1636638188616644</v>
      </c>
      <c r="M20" s="31">
        <f t="shared" si="1"/>
        <v>0.3880485418616552</v>
      </c>
      <c r="N20" s="17"/>
    </row>
    <row r="21" spans="1:14" ht="24" customHeight="1">
      <c r="A21" s="64" t="s">
        <v>27</v>
      </c>
      <c r="B21" s="27">
        <v>37797.1</v>
      </c>
      <c r="C21" s="27">
        <v>27233.2</v>
      </c>
      <c r="D21" s="80">
        <v>35372.4</v>
      </c>
      <c r="E21" s="27">
        <v>26627.2</v>
      </c>
      <c r="F21" s="33">
        <v>23585.1</v>
      </c>
      <c r="G21" s="94">
        <f t="shared" si="2"/>
        <v>-3042.100000000002</v>
      </c>
      <c r="H21" s="33">
        <f t="shared" si="3"/>
        <v>-3648.100000000002</v>
      </c>
      <c r="I21" s="28">
        <f t="shared" si="4"/>
        <v>66.67656138684397</v>
      </c>
      <c r="J21" s="29">
        <f t="shared" si="5"/>
        <v>88.57521632015381</v>
      </c>
      <c r="K21" s="30">
        <f t="shared" si="6"/>
        <v>86.60421838050614</v>
      </c>
      <c r="L21" s="31">
        <f t="shared" si="0"/>
        <v>7.500923100995993</v>
      </c>
      <c r="M21" s="31">
        <f t="shared" si="1"/>
        <v>2.5013429349425573</v>
      </c>
      <c r="N21" s="17"/>
    </row>
    <row r="22" spans="1:14" ht="14.25" customHeight="1">
      <c r="A22" s="32" t="s">
        <v>12</v>
      </c>
      <c r="B22" s="86">
        <v>1081.1</v>
      </c>
      <c r="C22" s="27">
        <v>734.7</v>
      </c>
      <c r="D22" s="80">
        <v>833.3</v>
      </c>
      <c r="E22" s="27">
        <v>656.1</v>
      </c>
      <c r="F22" s="33">
        <v>585</v>
      </c>
      <c r="G22" s="94">
        <f t="shared" si="2"/>
        <v>-71.10000000000002</v>
      </c>
      <c r="H22" s="33">
        <f t="shared" si="3"/>
        <v>-149.70000000000005</v>
      </c>
      <c r="I22" s="28">
        <f t="shared" si="4"/>
        <v>70.2028081123245</v>
      </c>
      <c r="J22" s="29">
        <f t="shared" si="5"/>
        <v>89.16323731138546</v>
      </c>
      <c r="K22" s="30">
        <f t="shared" si="6"/>
        <v>79.6243364638628</v>
      </c>
      <c r="L22" s="31">
        <f t="shared" si="0"/>
        <v>0.1860513635338691</v>
      </c>
      <c r="M22" s="31">
        <f t="shared" si="1"/>
        <v>0.062042798925652044</v>
      </c>
      <c r="N22" s="17"/>
    </row>
    <row r="23" spans="1:14" ht="15" customHeight="1">
      <c r="A23" s="64" t="s">
        <v>46</v>
      </c>
      <c r="B23" s="27">
        <v>1900.4</v>
      </c>
      <c r="C23" s="27">
        <v>1730</v>
      </c>
      <c r="D23" s="80">
        <v>5019.5</v>
      </c>
      <c r="E23" s="27">
        <v>4510.5</v>
      </c>
      <c r="F23" s="33">
        <v>4282.9</v>
      </c>
      <c r="G23" s="94">
        <f t="shared" si="2"/>
        <v>-227.60000000000036</v>
      </c>
      <c r="H23" s="33">
        <f t="shared" si="3"/>
        <v>2552.8999999999996</v>
      </c>
      <c r="I23" s="28">
        <f t="shared" si="4"/>
        <v>85.32523159677258</v>
      </c>
      <c r="J23" s="29">
        <f t="shared" si="5"/>
        <v>94.95399623101652</v>
      </c>
      <c r="K23" s="30">
        <f t="shared" si="6"/>
        <v>247.5664739884393</v>
      </c>
      <c r="L23" s="31">
        <f t="shared" si="0"/>
        <v>1.3621186066311246</v>
      </c>
      <c r="M23" s="31">
        <f t="shared" si="1"/>
        <v>0.45422752738235067</v>
      </c>
      <c r="N23" s="17"/>
    </row>
    <row r="24" spans="1:14" ht="15.75" customHeight="1">
      <c r="A24" s="64" t="s">
        <v>45</v>
      </c>
      <c r="B24" s="27">
        <v>0</v>
      </c>
      <c r="C24" s="27">
        <v>0</v>
      </c>
      <c r="D24" s="80">
        <v>1970</v>
      </c>
      <c r="E24" s="27">
        <v>1970</v>
      </c>
      <c r="F24" s="33">
        <v>2054.5</v>
      </c>
      <c r="G24" s="94">
        <f t="shared" si="2"/>
        <v>84.5</v>
      </c>
      <c r="H24" s="33">
        <f t="shared" si="3"/>
        <v>2054.5</v>
      </c>
      <c r="I24" s="28">
        <f t="shared" si="4"/>
        <v>104.28934010152284</v>
      </c>
      <c r="J24" s="29">
        <f t="shared" si="5"/>
        <v>104.28934010152284</v>
      </c>
      <c r="K24" s="149" t="e">
        <f t="shared" si="6"/>
        <v>#DIV/0!</v>
      </c>
      <c r="L24" s="31">
        <f t="shared" si="0"/>
        <v>0.6534060280005711</v>
      </c>
      <c r="M24" s="31">
        <f t="shared" si="1"/>
        <v>0.2178921887055592</v>
      </c>
      <c r="N24" s="17"/>
    </row>
    <row r="25" spans="1:14" ht="12.75" customHeight="1">
      <c r="A25" s="32" t="s">
        <v>8</v>
      </c>
      <c r="B25" s="27">
        <v>4854.9</v>
      </c>
      <c r="C25" s="27">
        <v>3761.2</v>
      </c>
      <c r="D25" s="80">
        <v>5389.6</v>
      </c>
      <c r="E25" s="27">
        <v>4019.3</v>
      </c>
      <c r="F25" s="33">
        <v>4321.3</v>
      </c>
      <c r="G25" s="94">
        <f t="shared" si="2"/>
        <v>302</v>
      </c>
      <c r="H25" s="33">
        <f t="shared" si="3"/>
        <v>560.1000000000004</v>
      </c>
      <c r="I25" s="28">
        <f t="shared" si="4"/>
        <v>80.17849191034585</v>
      </c>
      <c r="J25" s="29">
        <f t="shared" si="5"/>
        <v>107.51374617470704</v>
      </c>
      <c r="K25" s="30">
        <f t="shared" si="6"/>
        <v>114.89152398170796</v>
      </c>
      <c r="L25" s="31">
        <f t="shared" si="0"/>
        <v>1.3743312089553994</v>
      </c>
      <c r="M25" s="31">
        <f t="shared" si="1"/>
        <v>0.4583000803374704</v>
      </c>
      <c r="N25" s="17"/>
    </row>
    <row r="26" spans="1:14" ht="12.75" customHeight="1">
      <c r="A26" s="34" t="s">
        <v>9</v>
      </c>
      <c r="B26" s="27">
        <v>0</v>
      </c>
      <c r="C26" s="36">
        <v>0</v>
      </c>
      <c r="D26" s="81">
        <v>0</v>
      </c>
      <c r="E26" s="36">
        <v>0</v>
      </c>
      <c r="F26" s="35">
        <v>30.4</v>
      </c>
      <c r="G26" s="96">
        <f t="shared" si="2"/>
        <v>30.4</v>
      </c>
      <c r="H26" s="35">
        <f t="shared" si="3"/>
        <v>30.4</v>
      </c>
      <c r="I26" s="150" t="e">
        <f t="shared" si="4"/>
        <v>#DIV/0!</v>
      </c>
      <c r="J26" s="151" t="e">
        <f t="shared" si="5"/>
        <v>#DIV/0!</v>
      </c>
      <c r="K26" s="149" t="e">
        <f t="shared" si="6"/>
        <v>#DIV/0!</v>
      </c>
      <c r="L26" s="31">
        <f t="shared" si="0"/>
        <v>0.009668310173383968</v>
      </c>
      <c r="M26" s="31">
        <f t="shared" si="1"/>
        <v>0.0032241044228031148</v>
      </c>
      <c r="N26" s="17"/>
    </row>
    <row r="27" spans="1:14" ht="15" customHeight="1" thickBot="1">
      <c r="A27" s="34" t="s">
        <v>16</v>
      </c>
      <c r="B27" s="36">
        <v>1296.7</v>
      </c>
      <c r="C27" s="36">
        <v>847.1</v>
      </c>
      <c r="D27" s="81">
        <v>590.4</v>
      </c>
      <c r="E27" s="36">
        <v>575.9</v>
      </c>
      <c r="F27" s="35">
        <v>901</v>
      </c>
      <c r="G27" s="96">
        <f t="shared" si="2"/>
        <v>325.1</v>
      </c>
      <c r="H27" s="35">
        <f t="shared" si="3"/>
        <v>53.89999999999998</v>
      </c>
      <c r="I27" s="28">
        <f t="shared" si="4"/>
        <v>152.60840108401084</v>
      </c>
      <c r="J27" s="29">
        <f t="shared" si="5"/>
        <v>156.45077270359437</v>
      </c>
      <c r="K27" s="30">
        <f t="shared" si="6"/>
        <v>106.36288513752802</v>
      </c>
      <c r="L27" s="31">
        <f t="shared" si="0"/>
        <v>0.28655090349404455</v>
      </c>
      <c r="M27" s="31">
        <f t="shared" si="1"/>
        <v>0.09555651595215811</v>
      </c>
      <c r="N27" s="17"/>
    </row>
    <row r="28" spans="1:14" ht="17.25" customHeight="1" thickBot="1">
      <c r="A28" s="37" t="s">
        <v>21</v>
      </c>
      <c r="B28" s="79">
        <f>SUM(B7:B27)</f>
        <v>396562.2</v>
      </c>
      <c r="C28" s="39">
        <f>SUM(C7:C27)</f>
        <v>280921.00000000006</v>
      </c>
      <c r="D28" s="82">
        <f>SUM(D7:D27)</f>
        <v>408168.9</v>
      </c>
      <c r="E28" s="39">
        <f>SUM(E7:E27)</f>
        <v>306279.1</v>
      </c>
      <c r="F28" s="38">
        <f>SUM(F7:F27)</f>
        <v>314429.30000000005</v>
      </c>
      <c r="G28" s="97">
        <f t="shared" si="2"/>
        <v>8150.20000000007</v>
      </c>
      <c r="H28" s="38">
        <f t="shared" si="3"/>
        <v>33508.29999999999</v>
      </c>
      <c r="I28" s="40">
        <f t="shared" si="4"/>
        <v>77.03411504404183</v>
      </c>
      <c r="J28" s="41">
        <f t="shared" si="5"/>
        <v>102.66103694310192</v>
      </c>
      <c r="K28" s="42">
        <f t="shared" si="6"/>
        <v>111.92801534951107</v>
      </c>
      <c r="L28" s="43">
        <f t="shared" si="0"/>
        <v>100</v>
      </c>
      <c r="M28" s="44">
        <f t="shared" si="1"/>
        <v>33.34713476279236</v>
      </c>
      <c r="N28" s="45"/>
    </row>
    <row r="29" spans="1:14" ht="13.5" thickBot="1">
      <c r="A29" s="71" t="s">
        <v>36</v>
      </c>
      <c r="B29" s="88">
        <v>185.9</v>
      </c>
      <c r="C29" s="73">
        <v>185.9</v>
      </c>
      <c r="D29" s="83">
        <v>0</v>
      </c>
      <c r="E29" s="73">
        <v>0</v>
      </c>
      <c r="F29" s="26">
        <v>0</v>
      </c>
      <c r="G29" s="95">
        <f t="shared" si="2"/>
        <v>0</v>
      </c>
      <c r="H29" s="26">
        <f t="shared" si="3"/>
        <v>-185.9</v>
      </c>
      <c r="I29" s="152" t="e">
        <f>F29/D29*100</f>
        <v>#DIV/0!</v>
      </c>
      <c r="J29" s="153" t="e">
        <f>F29/E29*100</f>
        <v>#DIV/0!</v>
      </c>
      <c r="K29" s="131">
        <f>F29/C29*100</f>
        <v>0</v>
      </c>
      <c r="L29" s="52"/>
      <c r="M29" s="120">
        <f>F29/$F$41*100</f>
        <v>0</v>
      </c>
      <c r="N29" s="17"/>
    </row>
    <row r="30" spans="1:14" s="6" customFormat="1" ht="14.25" thickBot="1">
      <c r="A30" s="72" t="s">
        <v>37</v>
      </c>
      <c r="B30" s="75">
        <f>SUM(B29)</f>
        <v>185.9</v>
      </c>
      <c r="C30" s="39">
        <f>SUM(C29)</f>
        <v>185.9</v>
      </c>
      <c r="D30" s="82">
        <f>SUM(D29)</f>
        <v>0</v>
      </c>
      <c r="E30" s="39">
        <f>SUM(E29)</f>
        <v>0</v>
      </c>
      <c r="F30" s="93">
        <f>SUM(F29)</f>
        <v>0</v>
      </c>
      <c r="G30" s="97">
        <f t="shared" si="2"/>
        <v>0</v>
      </c>
      <c r="H30" s="82">
        <f t="shared" si="3"/>
        <v>-185.9</v>
      </c>
      <c r="I30" s="154" t="e">
        <f>F30/D30*100</f>
        <v>#DIV/0!</v>
      </c>
      <c r="J30" s="155" t="e">
        <f>F30/E30*100</f>
        <v>#DIV/0!</v>
      </c>
      <c r="K30" s="42">
        <f>F30/C30*100</f>
        <v>0</v>
      </c>
      <c r="L30" s="74"/>
      <c r="M30" s="121">
        <f>F30/$F$41*100</f>
        <v>0</v>
      </c>
      <c r="N30" s="45"/>
    </row>
    <row r="31" spans="1:14" ht="12.75">
      <c r="A31" s="46" t="s">
        <v>14</v>
      </c>
      <c r="B31" s="48">
        <v>75975.1</v>
      </c>
      <c r="C31" s="48">
        <v>57352.1</v>
      </c>
      <c r="D31" s="84">
        <v>50623.7</v>
      </c>
      <c r="E31" s="48">
        <v>50623.7</v>
      </c>
      <c r="F31" s="47">
        <v>50623.7</v>
      </c>
      <c r="G31" s="98">
        <f t="shared" si="2"/>
        <v>0</v>
      </c>
      <c r="H31" s="47">
        <f t="shared" si="3"/>
        <v>-6728.4000000000015</v>
      </c>
      <c r="I31" s="49">
        <f t="shared" si="4"/>
        <v>100</v>
      </c>
      <c r="J31" s="50">
        <f t="shared" si="5"/>
        <v>100</v>
      </c>
      <c r="K31" s="51">
        <f t="shared" si="6"/>
        <v>88.26825870369174</v>
      </c>
      <c r="L31" s="52"/>
      <c r="M31" s="120">
        <f t="shared" si="1"/>
        <v>5.368950495679541</v>
      </c>
      <c r="N31" s="17"/>
    </row>
    <row r="32" spans="1:14" ht="12.75">
      <c r="A32" s="32" t="s">
        <v>10</v>
      </c>
      <c r="B32" s="77">
        <v>33533.7</v>
      </c>
      <c r="C32" s="27">
        <v>22581.2</v>
      </c>
      <c r="D32" s="80">
        <v>119896.5</v>
      </c>
      <c r="E32" s="27">
        <v>15948.9</v>
      </c>
      <c r="F32" s="33">
        <v>15280.8</v>
      </c>
      <c r="G32" s="94">
        <f t="shared" si="2"/>
        <v>-668.1000000000004</v>
      </c>
      <c r="H32" s="33">
        <f t="shared" si="3"/>
        <v>-7300.4000000000015</v>
      </c>
      <c r="I32" s="28">
        <f t="shared" si="4"/>
        <v>12.744992556079618</v>
      </c>
      <c r="J32" s="29">
        <f t="shared" si="5"/>
        <v>95.81099636965558</v>
      </c>
      <c r="K32" s="30">
        <f t="shared" si="6"/>
        <v>67.67045152604821</v>
      </c>
      <c r="L32" s="52"/>
      <c r="M32" s="120">
        <f t="shared" si="1"/>
        <v>1.6206215415779552</v>
      </c>
      <c r="N32" s="17"/>
    </row>
    <row r="33" spans="1:14" ht="12.75">
      <c r="A33" s="32" t="s">
        <v>11</v>
      </c>
      <c r="B33" s="77">
        <v>641124</v>
      </c>
      <c r="C33" s="27">
        <v>498563.8</v>
      </c>
      <c r="D33" s="80">
        <v>641374.5</v>
      </c>
      <c r="E33" s="27">
        <v>506818.1</v>
      </c>
      <c r="F33" s="33">
        <v>503916.5</v>
      </c>
      <c r="G33" s="94">
        <f t="shared" si="2"/>
        <v>-2901.5999999999767</v>
      </c>
      <c r="H33" s="33">
        <f t="shared" si="3"/>
        <v>5352.700000000012</v>
      </c>
      <c r="I33" s="28">
        <f t="shared" si="4"/>
        <v>78.56821560570306</v>
      </c>
      <c r="J33" s="29">
        <f t="shared" si="5"/>
        <v>99.42748690309206</v>
      </c>
      <c r="K33" s="30">
        <f t="shared" si="6"/>
        <v>101.07362387722493</v>
      </c>
      <c r="L33" s="52"/>
      <c r="M33" s="120">
        <f t="shared" si="1"/>
        <v>53.44340185439032</v>
      </c>
      <c r="N33" s="17"/>
    </row>
    <row r="34" spans="1:14" ht="13.5" thickBot="1">
      <c r="A34" s="34" t="s">
        <v>18</v>
      </c>
      <c r="B34" s="36">
        <v>91803.9</v>
      </c>
      <c r="C34" s="36">
        <v>77414.8</v>
      </c>
      <c r="D34" s="81">
        <v>65899.2</v>
      </c>
      <c r="E34" s="36">
        <v>58296.6</v>
      </c>
      <c r="F34" s="35">
        <v>54844</v>
      </c>
      <c r="G34" s="96">
        <f t="shared" si="2"/>
        <v>-3452.5999999999985</v>
      </c>
      <c r="H34" s="35">
        <f t="shared" si="3"/>
        <v>-22570.800000000003</v>
      </c>
      <c r="I34" s="53">
        <f t="shared" si="4"/>
        <v>83.22407555782164</v>
      </c>
      <c r="J34" s="54">
        <f t="shared" si="5"/>
        <v>94.07752767742888</v>
      </c>
      <c r="K34" s="55">
        <f t="shared" si="6"/>
        <v>70.84433467502338</v>
      </c>
      <c r="L34" s="52"/>
      <c r="M34" s="120">
        <f t="shared" si="1"/>
        <v>5.816538913296514</v>
      </c>
      <c r="N34" s="17"/>
    </row>
    <row r="35" spans="1:14" s="6" customFormat="1" ht="14.25" thickBot="1">
      <c r="A35" s="37" t="s">
        <v>26</v>
      </c>
      <c r="B35" s="78">
        <f>SUM(B31:B34)</f>
        <v>842436.7000000001</v>
      </c>
      <c r="C35" s="39">
        <f>SUM(C31:C34)</f>
        <v>655911.9</v>
      </c>
      <c r="D35" s="82">
        <f>SUM(D31:D34)</f>
        <v>877793.8999999999</v>
      </c>
      <c r="E35" s="39">
        <f>SUM(E31:E34)</f>
        <v>631687.2999999999</v>
      </c>
      <c r="F35" s="38">
        <f>SUM(F31:F34)</f>
        <v>624665</v>
      </c>
      <c r="G35" s="97">
        <f t="shared" si="2"/>
        <v>-7022.29999999993</v>
      </c>
      <c r="H35" s="38">
        <f t="shared" si="3"/>
        <v>-31246.900000000023</v>
      </c>
      <c r="I35" s="40">
        <f t="shared" si="4"/>
        <v>71.16306003037843</v>
      </c>
      <c r="J35" s="41">
        <f t="shared" si="5"/>
        <v>98.88832655017761</v>
      </c>
      <c r="K35" s="42">
        <f t="shared" si="6"/>
        <v>95.23611326460154</v>
      </c>
      <c r="L35" s="56"/>
      <c r="M35" s="120">
        <f t="shared" si="1"/>
        <v>66.24951280494433</v>
      </c>
      <c r="N35" s="45"/>
    </row>
    <row r="36" spans="1:14" s="6" customFormat="1" ht="12.75" customHeight="1">
      <c r="A36" s="65" t="s">
        <v>28</v>
      </c>
      <c r="B36" s="89">
        <v>17402.1</v>
      </c>
      <c r="C36" s="118">
        <v>13214.7</v>
      </c>
      <c r="D36" s="117">
        <v>8443.5</v>
      </c>
      <c r="E36" s="118">
        <v>8443.5</v>
      </c>
      <c r="F36" s="119">
        <v>8443.5</v>
      </c>
      <c r="G36" s="98">
        <f t="shared" si="2"/>
        <v>0</v>
      </c>
      <c r="H36" s="47">
        <f t="shared" si="3"/>
        <v>-4771.200000000001</v>
      </c>
      <c r="I36" s="49">
        <f t="shared" si="4"/>
        <v>100</v>
      </c>
      <c r="J36" s="50">
        <f t="shared" si="5"/>
        <v>100</v>
      </c>
      <c r="K36" s="51">
        <f t="shared" si="6"/>
        <v>63.894753569888074</v>
      </c>
      <c r="L36" s="56"/>
      <c r="M36" s="120">
        <f t="shared" si="1"/>
        <v>0.8954843978269112</v>
      </c>
      <c r="N36" s="45"/>
    </row>
    <row r="37" spans="1:14" ht="12.75" hidden="1">
      <c r="A37" s="57" t="s">
        <v>24</v>
      </c>
      <c r="B37" s="90">
        <v>0</v>
      </c>
      <c r="C37" s="48">
        <v>0</v>
      </c>
      <c r="D37" s="83">
        <v>0</v>
      </c>
      <c r="E37" s="48">
        <v>0</v>
      </c>
      <c r="F37" s="47">
        <v>0</v>
      </c>
      <c r="G37" s="98">
        <f t="shared" si="2"/>
        <v>0</v>
      </c>
      <c r="H37" s="47">
        <f t="shared" si="3"/>
        <v>0</v>
      </c>
      <c r="I37" s="49" t="e">
        <f t="shared" si="4"/>
        <v>#DIV/0!</v>
      </c>
      <c r="J37" s="50" t="e">
        <f t="shared" si="5"/>
        <v>#DIV/0!</v>
      </c>
      <c r="K37" s="51" t="e">
        <f t="shared" si="6"/>
        <v>#DIV/0!</v>
      </c>
      <c r="L37" s="52"/>
      <c r="M37" s="120">
        <f t="shared" si="1"/>
        <v>0</v>
      </c>
      <c r="N37" s="17"/>
    </row>
    <row r="38" spans="1:14" ht="12.75" hidden="1">
      <c r="A38" s="32" t="s">
        <v>39</v>
      </c>
      <c r="B38" s="87">
        <v>0</v>
      </c>
      <c r="C38" s="73">
        <v>0</v>
      </c>
      <c r="D38" s="80">
        <v>0</v>
      </c>
      <c r="E38" s="73">
        <v>0</v>
      </c>
      <c r="F38" s="26">
        <v>0</v>
      </c>
      <c r="G38" s="95">
        <f t="shared" si="2"/>
        <v>0</v>
      </c>
      <c r="H38" s="26">
        <f t="shared" si="3"/>
        <v>0</v>
      </c>
      <c r="I38" s="129" t="e">
        <f t="shared" si="4"/>
        <v>#DIV/0!</v>
      </c>
      <c r="J38" s="130" t="e">
        <f t="shared" si="5"/>
        <v>#DIV/0!</v>
      </c>
      <c r="K38" s="131" t="e">
        <f t="shared" si="6"/>
        <v>#DIV/0!</v>
      </c>
      <c r="L38" s="52"/>
      <c r="M38" s="120">
        <f t="shared" si="1"/>
        <v>0</v>
      </c>
      <c r="N38" s="17"/>
    </row>
    <row r="39" spans="1:14" ht="13.5" thickBot="1">
      <c r="A39" s="58" t="s">
        <v>19</v>
      </c>
      <c r="B39" s="90">
        <v>-475.8</v>
      </c>
      <c r="C39" s="59">
        <v>-475.8</v>
      </c>
      <c r="D39" s="85">
        <v>0</v>
      </c>
      <c r="E39" s="59">
        <v>0</v>
      </c>
      <c r="F39" s="91">
        <v>-4640.3</v>
      </c>
      <c r="G39" s="99">
        <f t="shared" si="2"/>
        <v>-4640.3</v>
      </c>
      <c r="H39" s="91">
        <f t="shared" si="3"/>
        <v>-4164.5</v>
      </c>
      <c r="I39" s="156" t="e">
        <f t="shared" si="4"/>
        <v>#DIV/0!</v>
      </c>
      <c r="J39" s="157" t="e">
        <f t="shared" si="5"/>
        <v>#DIV/0!</v>
      </c>
      <c r="K39" s="60">
        <f t="shared" si="6"/>
        <v>975.2627154266498</v>
      </c>
      <c r="L39" s="52"/>
      <c r="M39" s="120">
        <f t="shared" si="1"/>
        <v>-0.49213196556359523</v>
      </c>
      <c r="N39" s="17"/>
    </row>
    <row r="40" spans="1:14" s="6" customFormat="1" ht="18" customHeight="1" thickBot="1">
      <c r="A40" s="61" t="s">
        <v>6</v>
      </c>
      <c r="B40" s="76">
        <f>B35+B37+B39+B36+B30+B38</f>
        <v>859548.9</v>
      </c>
      <c r="C40" s="39">
        <f>C35+C37+C39+C36+C30+C38</f>
        <v>668836.7</v>
      </c>
      <c r="D40" s="82">
        <f>D35+D37+D39+D36+D30+D38</f>
        <v>886237.3999999999</v>
      </c>
      <c r="E40" s="39">
        <f>E35+E37+E39+E36+E30+E38</f>
        <v>640130.7999999999</v>
      </c>
      <c r="F40" s="93">
        <f>F35+F37+F39+F36+F30+F38</f>
        <v>628468.2</v>
      </c>
      <c r="G40" s="97">
        <f t="shared" si="2"/>
        <v>-11662.599999999977</v>
      </c>
      <c r="H40" s="82">
        <f t="shared" si="3"/>
        <v>-40368.5</v>
      </c>
      <c r="I40" s="40">
        <f t="shared" si="4"/>
        <v>70.91420425272055</v>
      </c>
      <c r="J40" s="41">
        <f t="shared" si="5"/>
        <v>98.1780911026309</v>
      </c>
      <c r="K40" s="42">
        <f t="shared" si="6"/>
        <v>93.96437127328689</v>
      </c>
      <c r="L40" s="62"/>
      <c r="M40" s="44">
        <f>F40/$F$41*100</f>
        <v>66.65286523720765</v>
      </c>
      <c r="N40" s="45"/>
    </row>
    <row r="41" spans="1:14" ht="13.5" thickBot="1">
      <c r="A41" s="37" t="s">
        <v>7</v>
      </c>
      <c r="B41" s="132">
        <f>B40+B28</f>
        <v>1256111.1</v>
      </c>
      <c r="C41" s="39">
        <f>C40+C28</f>
        <v>949757.7</v>
      </c>
      <c r="D41" s="82">
        <f>D40+D28</f>
        <v>1294406.2999999998</v>
      </c>
      <c r="E41" s="39">
        <f>E40+E28</f>
        <v>946409.8999999999</v>
      </c>
      <c r="F41" s="93">
        <f>F40+F28</f>
        <v>942897.5</v>
      </c>
      <c r="G41" s="97">
        <f t="shared" si="2"/>
        <v>-3512.399999999907</v>
      </c>
      <c r="H41" s="82">
        <f t="shared" si="3"/>
        <v>-6860.199999999953</v>
      </c>
      <c r="I41" s="40">
        <f t="shared" si="4"/>
        <v>72.84401350642376</v>
      </c>
      <c r="J41" s="41">
        <f t="shared" si="5"/>
        <v>99.62887116882443</v>
      </c>
      <c r="K41" s="42">
        <f t="shared" si="6"/>
        <v>99.27768945700572</v>
      </c>
      <c r="L41" s="62"/>
      <c r="M41" s="44">
        <f>F41/$F$41*100</f>
        <v>100</v>
      </c>
      <c r="N41" s="63"/>
    </row>
    <row r="42" spans="1:14" ht="13.5">
      <c r="A42" s="114"/>
      <c r="B42" s="125"/>
      <c r="C42" s="115"/>
      <c r="D42" s="115"/>
      <c r="E42" s="128"/>
      <c r="F42" s="115"/>
      <c r="G42" s="115"/>
      <c r="H42" s="115"/>
      <c r="I42" s="116"/>
      <c r="J42" s="116"/>
      <c r="K42" s="108"/>
      <c r="L42" s="109"/>
      <c r="M42" s="109"/>
      <c r="N42" s="17"/>
    </row>
    <row r="43" spans="1:11" ht="13.5">
      <c r="A43" s="9"/>
      <c r="B43" s="126"/>
      <c r="C43" s="3"/>
      <c r="D43" s="3"/>
      <c r="E43" s="123"/>
      <c r="F43" s="3"/>
      <c r="G43" s="3"/>
      <c r="H43" s="3"/>
      <c r="I43" s="8"/>
      <c r="J43" s="8"/>
      <c r="K43" s="4"/>
    </row>
    <row r="44" spans="1:11" ht="13.5">
      <c r="A44" s="2"/>
      <c r="B44" s="123"/>
      <c r="C44" s="10"/>
      <c r="D44" s="10"/>
      <c r="E44" s="126"/>
      <c r="F44" s="10"/>
      <c r="G44" s="10"/>
      <c r="H44" s="10"/>
      <c r="I44" s="11"/>
      <c r="J44" s="11"/>
      <c r="K44" s="12"/>
    </row>
    <row r="45" spans="1:11" ht="6.75" customHeight="1">
      <c r="A45" s="2"/>
      <c r="B45" s="123"/>
      <c r="C45" s="13"/>
      <c r="D45" s="13"/>
      <c r="E45" s="127"/>
      <c r="F45" s="13"/>
      <c r="G45" s="13"/>
      <c r="H45" s="13"/>
      <c r="I45" s="11"/>
      <c r="J45" s="11"/>
      <c r="K45" s="4"/>
    </row>
    <row r="46" spans="1:11" ht="13.5">
      <c r="A46" s="14"/>
      <c r="B46" s="126"/>
      <c r="C46" s="13"/>
      <c r="D46" s="13"/>
      <c r="E46" s="127"/>
      <c r="F46" s="13"/>
      <c r="G46" s="13"/>
      <c r="H46" s="13"/>
      <c r="I46" s="11"/>
      <c r="J46" s="11"/>
      <c r="K46" s="4"/>
    </row>
    <row r="47" spans="1:11" ht="13.5">
      <c r="A47" s="7"/>
      <c r="B47" s="127"/>
      <c r="C47" s="13"/>
      <c r="D47" s="13"/>
      <c r="E47" s="127"/>
      <c r="F47" s="13"/>
      <c r="G47" s="13"/>
      <c r="H47" s="13"/>
      <c r="I47" s="11"/>
      <c r="J47" s="11"/>
      <c r="K47" s="4"/>
    </row>
    <row r="48" spans="1:2" ht="13.5">
      <c r="A48" s="7"/>
      <c r="B48" s="127"/>
    </row>
    <row r="49" spans="1:2" ht="13.5">
      <c r="A49" s="7"/>
      <c r="B49" s="127"/>
    </row>
  </sheetData>
  <sheetProtection/>
  <mergeCells count="9">
    <mergeCell ref="L5:M5"/>
    <mergeCell ref="I5:K5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2018-10-15T11:43:39Z</cp:lastPrinted>
  <dcterms:created xsi:type="dcterms:W3CDTF">2006-03-15T08:37:36Z</dcterms:created>
  <dcterms:modified xsi:type="dcterms:W3CDTF">2018-10-15T11:44:43Z</dcterms:modified>
  <cp:category/>
  <cp:version/>
  <cp:contentType/>
  <cp:contentStatus/>
</cp:coreProperties>
</file>