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80" yWindow="15" windowWidth="17430" windowHeight="13050" tabRatio="611" activeTab="0"/>
  </bookViews>
  <sheets>
    <sheet name="прил.4 на 2018" sheetId="1" r:id="rId1"/>
  </sheets>
  <definedNames>
    <definedName name="_xlnm.Print_Titles" localSheetId="0">'прил.4 на 2018'!$14:$14</definedName>
  </definedNames>
  <calcPr fullCalcOnLoad="1"/>
</workbook>
</file>

<file path=xl/sharedStrings.xml><?xml version="1.0" encoding="utf-8"?>
<sst xmlns="http://schemas.openxmlformats.org/spreadsheetml/2006/main" count="79" uniqueCount="79">
  <si>
    <t>Приложение  4</t>
  </si>
  <si>
    <t>№ п/п</t>
  </si>
  <si>
    <t>Всего субсидий</t>
  </si>
  <si>
    <t>к решению Совета депутатов</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</si>
  <si>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</si>
  <si>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</si>
  <si>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</si>
  <si>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</si>
  <si>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</si>
  <si>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</si>
  <si>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</si>
  <si>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</si>
  <si>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</si>
  <si>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</si>
  <si>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</si>
  <si>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</si>
  <si>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Иные межбюджетные трансферты бюджету муниципального района в соответствии с заключенными соглашениями</t>
  </si>
  <si>
    <t xml:space="preserve">Субсидии  бюджетам муниципальных образований Ленинградской области на организацию отдыха и оздоровления детей и подростков </t>
  </si>
  <si>
    <t xml:space="preserve">Субсидии бюджетам муниципальных образований Ленинградской области на обеспечение деятельности информационно-консультативных центров для потребителей </t>
  </si>
  <si>
    <t>Дотации на выравнивание бюджетной обеспеченности муниципальных районов, городских округов</t>
  </si>
  <si>
    <t xml:space="preserve">Субсидии бюджетам муниципальных образований Ленинградской области на укрепление материально-технической базы организаций дошкольного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</si>
  <si>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</si>
  <si>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</si>
  <si>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</si>
  <si>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Субсидии бюджетам муниципальных образований Ленинградской области на реализацию комплекса мер по сохранению исторической памяти</t>
  </si>
  <si>
    <t>Субсидии бюджетам муниципальных образований Ленинградской области на реализацию комплекса мер по профилактике правонарушений и рискованного поведения в молодежной среде</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</si>
  <si>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земельному контролю</t>
  </si>
  <si>
    <t>Иные межбюджетные трансферты бюджетам муниципальных образований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</si>
  <si>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</si>
  <si>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</si>
  <si>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</si>
  <si>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t>
  </si>
  <si>
    <t>Иные межбюджетные трансферты на 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</si>
  <si>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Иные межбюджетные трансферты на 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</si>
  <si>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</si>
  <si>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</si>
  <si>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</si>
  <si>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на 2018 год </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</si>
  <si>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</si>
  <si>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</si>
  <si>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</si>
  <si>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</si>
  <si>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 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t>
  </si>
  <si>
    <t xml:space="preserve"> Субвенции бюджетам муниципальных образований Ленинградской области на выплату единовременного пособия при всех формах устройства детей, лишенных родительского попечения, в семью</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</si>
  <si>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</si>
  <si>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 xml:space="preserve">Субвенции бюджетам муниципальных образований Ленинградской области на подготовку граждан,  выразивших  желание  стать опекунами или попечителями несовершеннолетних  граждан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</si>
  <si>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опекунов(попечителей) и приемных семьях</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</si>
  <si>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</si>
  <si>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</si>
  <si>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 xml:space="preserve">Субвенции бюджетам муниципальных образований Ленинградской области на осуществление отдельного государственного полномочия Ленинградской  области по предоставлению мер социальной поддержки по оплате за наем, техническое обслуживание и отопление  жилых помещений, закрепленных  за детьми-сиротами и детьми, оставшимися без попечения родителей, а также лицами из их числа, в которых не проживают другие члены семьи, на период пребывания их в учреждениях для детей-сирот и детей, оставшихся без попечения родителей, в иных образовательных учреждениях, на военной службе по призыву, отбывания срока наказания  в виде лишения свободы, а также на период пребывания у опекунов (попечителей), в приемных семьях
</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</si>
  <si>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</si>
  <si>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</si>
  <si>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t>
  </si>
  <si>
    <t xml:space="preserve">Субвенции бюджетам муниципальных образований Ленинградской областина осуществление отдельных государственных полномочий Ленинградской области по предоставлению земельными участками, государственная собственность на которые не разграничена, расположенных на территории городских поселений соответствующего муниципального района, при наличии утвержденных правил землепользования и застройки таких поселений, за исключением случаев, предусмотренных законодательством Российской Федерации об автомобильных дорогах и о дорожной деятельности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</si>
  <si>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ы сфере государственной регистрации актов гражданского состояния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</si>
  <si>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</si>
  <si>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индивидуальных жилых домов"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</si>
  <si>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</si>
  <si>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</si>
  <si>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</si>
  <si>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изготовления и ремонта зубных протезов (кроме расходов на оплату стоимости драгоценных металлов и металлокерамики) ветеранам труда,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 медалями СССР за самоотверженный труд в период Великой Отечественной войны, лицам, реабилитированным в соответствии с Законом Российской Федерации от 18 октября 1991 года № 1761-1 "О реабилитации жертв политических репрессий" и имеющим инвалидность или являющимся пенсионерами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</si>
  <si>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социального обслуживания граждан (кроме социального обслуживания, предоставляемого в стационарной форме с постоянным проживанием); по назначению выплаты поставщику (поставщикам) социальных услуг компенсации, если гражданин получает социальные услуги (кроме социальных услуг, предоставляемых в стационарной форме социального обслуживания с постоянным проживанием), предусмотренные индивидуальной программой предоставления социальных услуг, у поставщика (поставщиков) социальных услуг, который включен в реестр поставщиков социальных услуг в Ленинградской области, но не участвует в выполнении государственного задания (заказа); по принятию решения о признании гражданина нуждающимся в социальном обслуживании (кроме социальных услуг, предоставляемых в стационарной форме социального обслуживания с постоянным проживанием) либо об отказе гражданину в социальном обслуживании; по составлению индивидуальной программы предоставления социальных услуг (кроме социальных услуг, предоставляемых в стационарной форме социального обслуживания с постоянным проживанием); по апробации методик и технологий в сфере социального обслуживания граждан (кроме социального обслуживания, предоставляемого в стационарной форме с постоянным проживанием)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</si>
  <si>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реализации отдельных государственных полномочий в сфере социальной защиты населения</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</si>
  <si>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</si>
  <si>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</si>
  <si>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Субсидии  бюджетам муниципальных образований Ленинградской области на поддержку отрасли культуры</t>
  </si>
  <si>
    <t>Субсидии бюджетам муниципальных образований Ленинградской области на организацию отдыха детей, находящихся в тудной жизненной ситуации, в каникулярное время</t>
  </si>
  <si>
    <t xml:space="preserve">Субсидии бюджетам муниципальных образований Ленинградской области на капитальный ремонт и ремонт автомобильных дорог общего пользования местного значения, предоставляемые за счет средств дорожного фонда Ленинградской области  </t>
  </si>
  <si>
    <t>Субсидии бюджетам муниципальных образований Ленинградской области на строительство, проектирование и реконструкцию спортивных залов и физкультурно-оздоровительных комплексов</t>
  </si>
  <si>
    <t>Субвенции бюджетам муниципальных образований Ленинградской области на осуществление полномочий по составлению (изменению) списков кандидатов в присяжные заседатели федеральных судов общей юридикции в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</si>
  <si>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</si>
  <si>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</si>
  <si>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t>
  </si>
  <si>
    <t>от 20.12.2017   № 395-рсд</t>
  </si>
  <si>
    <t>Субвенции бюджетам муниципальных образований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</si>
  <si>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t>
  </si>
  <si>
    <t>Межбюджетные трансферты бюджетам муниципальных районов на обеспечение равной доступности услуг общественного транспорта на территории Ленинградской области для отдельных категорий граждан</t>
  </si>
  <si>
    <t>Иные межбюджетные трансферты из резервного фонда Правительства Ленинградской области на деятельность ликвидационных комиссий</t>
  </si>
  <si>
    <t>(в редакции решения совета депутатов от  28.11.2018 № 518 -рсд)</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</si>
</sst>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51">
    <font>
      <sz val="10"/>
      <name val="Arial Cyr"/>
      <family val="0"/>
    </font>
    <font>
      <b/>
      <sz val="10"/>
      <name val="Arial Cyr"/>
      <family val="0"/>
    </font>
    <font>
      <sz val="9"/>
      <name val="Arial Cyr"/>
      <family val="0"/>
    </font>
    <font>
      <b/>
      <sz val="11"/>
      <name val="Arial Cyr"/>
      <family val="0"/>
    </font>
    <font>
      <sz val="8"/>
      <name val="Arial Cyr"/>
      <family val="0"/>
    </font>
    <font>
      <sz val="10"/>
      <color indexed="9"/>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11"/>
      <name val="Times New Roman"/>
      <family val="1"/>
    </font>
    <font>
      <sz val="10"/>
      <color indexed="8"/>
      <name val="Arial"/>
      <family val="2"/>
    </font>
    <font>
      <b/>
      <sz val="10"/>
      <name val="Arial"/>
      <family val="2"/>
    </font>
    <font>
      <b/>
      <i/>
      <sz val="11"/>
      <name val="Arial"/>
      <family val="2"/>
    </font>
    <font>
      <b/>
      <sz val="12"/>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medium"/>
    </border>
    <border>
      <left style="thin"/>
      <right style="medium"/>
      <top style="thin"/>
      <bottom style="thin"/>
    </border>
    <border>
      <left style="medium"/>
      <right style="thin"/>
      <top style="medium"/>
      <bottom>
        <color indexed="63"/>
      </bottom>
    </border>
    <border>
      <left style="thin"/>
      <right style="thin"/>
      <top style="thin"/>
      <bottom style="thin"/>
    </border>
    <border>
      <left style="thin"/>
      <right style="thin"/>
      <top style="medium"/>
      <bottom style="medium"/>
    </border>
    <border>
      <left style="thin"/>
      <right style="thin"/>
      <top style="medium"/>
      <bottom>
        <color indexed="63"/>
      </bottom>
    </border>
    <border>
      <left style="thin"/>
      <right style="medium"/>
      <top style="medium"/>
      <bottom style="medium"/>
    </border>
    <border>
      <left style="thin"/>
      <right style="medium"/>
      <top style="medium"/>
      <bottom>
        <color indexed="63"/>
      </bottom>
    </border>
    <border>
      <left style="thin"/>
      <right style="medium"/>
      <top style="thin"/>
      <bottom style="medium"/>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57">
    <xf numFmtId="0" fontId="0" fillId="0" borderId="0" xfId="0" applyAlignment="1">
      <alignment/>
    </xf>
    <xf numFmtId="0" fontId="0" fillId="0" borderId="0" xfId="0" applyFill="1" applyAlignment="1">
      <alignment/>
    </xf>
    <xf numFmtId="0" fontId="5" fillId="0" borderId="0" xfId="0" applyFont="1" applyFill="1" applyAlignment="1">
      <alignment/>
    </xf>
    <xf numFmtId="0" fontId="0" fillId="0" borderId="0" xfId="0" applyFont="1" applyFill="1" applyAlignment="1">
      <alignment/>
    </xf>
    <xf numFmtId="0" fontId="6" fillId="0" borderId="0" xfId="0" applyFont="1" applyFill="1" applyAlignment="1">
      <alignment horizontal="center" wrapText="1"/>
    </xf>
    <xf numFmtId="0" fontId="10" fillId="0" borderId="10"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wrapText="1"/>
    </xf>
    <xf numFmtId="0" fontId="1" fillId="0" borderId="11" xfId="0" applyFont="1" applyFill="1" applyBorder="1" applyAlignment="1">
      <alignment horizontal="center" vertical="center"/>
    </xf>
    <xf numFmtId="0" fontId="0" fillId="0" borderId="0" xfId="0" applyFont="1" applyFill="1" applyAlignment="1">
      <alignment/>
    </xf>
    <xf numFmtId="0" fontId="10" fillId="33" borderId="10" xfId="0" applyFont="1" applyFill="1" applyBorder="1" applyAlignment="1">
      <alignment horizontal="center"/>
    </xf>
    <xf numFmtId="179" fontId="0" fillId="33" borderId="12" xfId="0" applyNumberFormat="1" applyFont="1" applyFill="1" applyBorder="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xf>
    <xf numFmtId="0" fontId="0" fillId="0" borderId="13" xfId="0" applyFont="1" applyFill="1" applyBorder="1" applyAlignment="1">
      <alignment horizontal="center" wrapText="1"/>
    </xf>
    <xf numFmtId="0" fontId="10" fillId="33" borderId="14" xfId="0" applyFont="1" applyFill="1" applyBorder="1" applyAlignment="1">
      <alignment vertical="top" wrapText="1"/>
    </xf>
    <xf numFmtId="0" fontId="0" fillId="0" borderId="0" xfId="0" applyFill="1" applyAlignment="1">
      <alignment horizontal="right" vertical="top" wrapText="1"/>
    </xf>
    <xf numFmtId="0" fontId="0" fillId="0" borderId="0" xfId="0" applyFill="1" applyAlignment="1">
      <alignment vertical="top" wrapText="1"/>
    </xf>
    <xf numFmtId="0" fontId="0" fillId="0" borderId="0" xfId="0" applyAlignment="1">
      <alignment horizontal="right" vertical="top"/>
    </xf>
    <xf numFmtId="0" fontId="9" fillId="0" borderId="0" xfId="0" applyFont="1" applyFill="1" applyAlignment="1">
      <alignment horizontal="center" vertical="top" wrapText="1"/>
    </xf>
    <xf numFmtId="0" fontId="4" fillId="0" borderId="0" xfId="0" applyFont="1" applyFill="1" applyAlignment="1">
      <alignment vertical="top"/>
    </xf>
    <xf numFmtId="0" fontId="3" fillId="0" borderId="15" xfId="0" applyFont="1" applyFill="1" applyBorder="1" applyAlignment="1">
      <alignment horizontal="center" vertical="top" wrapText="1"/>
    </xf>
    <xf numFmtId="0" fontId="0" fillId="0" borderId="16" xfId="0" applyFont="1" applyFill="1" applyBorder="1" applyAlignment="1">
      <alignment vertical="top" wrapText="1"/>
    </xf>
    <xf numFmtId="0" fontId="10" fillId="0" borderId="14" xfId="0" applyFont="1" applyFill="1" applyBorder="1" applyAlignment="1">
      <alignment horizontal="left" vertical="top" wrapText="1"/>
    </xf>
    <xf numFmtId="0" fontId="12" fillId="0" borderId="14" xfId="0" applyFont="1" applyFill="1" applyBorder="1" applyAlignment="1">
      <alignment vertical="top" wrapText="1"/>
    </xf>
    <xf numFmtId="0" fontId="10" fillId="0" borderId="14" xfId="0" applyFont="1" applyFill="1" applyBorder="1" applyAlignment="1">
      <alignment vertical="top" wrapText="1"/>
    </xf>
    <xf numFmtId="0" fontId="10" fillId="0" borderId="14" xfId="0" applyNumberFormat="1" applyFont="1" applyFill="1" applyBorder="1" applyAlignment="1">
      <alignment vertical="top" wrapText="1"/>
    </xf>
    <xf numFmtId="179" fontId="1" fillId="33" borderId="12" xfId="0" applyNumberFormat="1" applyFont="1" applyFill="1" applyBorder="1" applyAlignment="1">
      <alignment/>
    </xf>
    <xf numFmtId="179" fontId="3" fillId="33" borderId="12" xfId="0" applyNumberFormat="1" applyFont="1" applyFill="1" applyBorder="1" applyAlignment="1">
      <alignment/>
    </xf>
    <xf numFmtId="0" fontId="11" fillId="33" borderId="0" xfId="0" applyFont="1" applyFill="1" applyAlignment="1">
      <alignment horizontal="right"/>
    </xf>
    <xf numFmtId="0" fontId="2" fillId="33" borderId="0" xfId="0" applyFont="1" applyFill="1" applyAlignment="1">
      <alignment wrapText="1"/>
    </xf>
    <xf numFmtId="0" fontId="6" fillId="33" borderId="0" xfId="0" applyFont="1" applyFill="1" applyAlignment="1">
      <alignment horizontal="center" wrapText="1"/>
    </xf>
    <xf numFmtId="0" fontId="3" fillId="33" borderId="17" xfId="0" applyFont="1" applyFill="1" applyBorder="1" applyAlignment="1">
      <alignment horizontal="center" vertical="center" wrapText="1"/>
    </xf>
    <xf numFmtId="179" fontId="0" fillId="33" borderId="18" xfId="0" applyNumberFormat="1" applyFont="1" applyFill="1" applyBorder="1" applyAlignment="1">
      <alignment wrapText="1"/>
    </xf>
    <xf numFmtId="179" fontId="3" fillId="33" borderId="19" xfId="0" applyNumberFormat="1" applyFont="1" applyFill="1" applyBorder="1" applyAlignment="1">
      <alignment/>
    </xf>
    <xf numFmtId="179" fontId="16" fillId="33" borderId="17" xfId="0" applyNumberFormat="1" applyFont="1" applyFill="1" applyBorder="1" applyAlignment="1">
      <alignment/>
    </xf>
    <xf numFmtId="0" fontId="11" fillId="0" borderId="0" xfId="0" applyFont="1" applyFill="1" applyAlignment="1">
      <alignment horizontal="right"/>
    </xf>
    <xf numFmtId="0" fontId="11" fillId="0" borderId="0" xfId="0" applyFont="1" applyFill="1" applyAlignment="1">
      <alignment horizontal="right" vertical="center"/>
    </xf>
    <xf numFmtId="179" fontId="0" fillId="33" borderId="12" xfId="0" applyNumberFormat="1" applyFont="1" applyFill="1" applyBorder="1" applyAlignment="1">
      <alignment horizontal="right"/>
    </xf>
    <xf numFmtId="0" fontId="14" fillId="0" borderId="20" xfId="0" applyFont="1" applyFill="1" applyBorder="1" applyAlignment="1">
      <alignment horizontal="left"/>
    </xf>
    <xf numFmtId="0" fontId="14" fillId="0" borderId="21" xfId="0" applyFont="1" applyFill="1" applyBorder="1" applyAlignment="1">
      <alignment horizontal="left"/>
    </xf>
    <xf numFmtId="0" fontId="15" fillId="0" borderId="22" xfId="0" applyFont="1" applyFill="1" applyBorder="1" applyAlignment="1">
      <alignment horizontal="left"/>
    </xf>
    <xf numFmtId="0" fontId="15" fillId="0" borderId="23" xfId="0" applyFont="1" applyFill="1" applyBorder="1" applyAlignment="1">
      <alignment horizontal="left"/>
    </xf>
    <xf numFmtId="0" fontId="9" fillId="0" borderId="0" xfId="0" applyFont="1" applyFill="1" applyAlignment="1">
      <alignment horizontal="center" wrapText="1"/>
    </xf>
    <xf numFmtId="0" fontId="1" fillId="0" borderId="10" xfId="0" applyFont="1" applyFill="1" applyBorder="1" applyAlignment="1">
      <alignment horizontal="left"/>
    </xf>
    <xf numFmtId="0" fontId="0" fillId="0" borderId="14" xfId="0" applyFont="1" applyFill="1" applyBorder="1" applyAlignment="1">
      <alignment horizontal="left"/>
    </xf>
    <xf numFmtId="0" fontId="13" fillId="0" borderId="20" xfId="0" applyFont="1" applyFill="1" applyBorder="1" applyAlignment="1">
      <alignment horizontal="left"/>
    </xf>
    <xf numFmtId="0" fontId="13" fillId="0" borderId="21" xfId="0" applyFont="1" applyFill="1" applyBorder="1" applyAlignment="1">
      <alignment horizontal="left"/>
    </xf>
    <xf numFmtId="0" fontId="13" fillId="33" borderId="10" xfId="0" applyFont="1" applyFill="1" applyBorder="1" applyAlignment="1">
      <alignment horizontal="left"/>
    </xf>
    <xf numFmtId="0" fontId="13" fillId="33" borderId="14" xfId="0" applyFont="1" applyFill="1" applyBorder="1" applyAlignment="1">
      <alignment horizontal="left"/>
    </xf>
    <xf numFmtId="0" fontId="13" fillId="33" borderId="20" xfId="0" applyFont="1" applyFill="1" applyBorder="1" applyAlignment="1">
      <alignment horizontal="left" wrapText="1"/>
    </xf>
    <xf numFmtId="0" fontId="13" fillId="33" borderId="21" xfId="0" applyFont="1" applyFill="1" applyBorder="1" applyAlignment="1">
      <alignment horizontal="left" wrapText="1"/>
    </xf>
    <xf numFmtId="0" fontId="14" fillId="33" borderId="10" xfId="0" applyFont="1" applyFill="1" applyBorder="1" applyAlignment="1">
      <alignment horizontal="left"/>
    </xf>
    <xf numFmtId="0" fontId="14" fillId="33" borderId="14"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81"/>
  <sheetViews>
    <sheetView tabSelected="1" zoomScalePageLayoutView="0" workbookViewId="0" topLeftCell="A64">
      <selection activeCell="H24" sqref="H24"/>
    </sheetView>
  </sheetViews>
  <sheetFormatPr defaultColWidth="9.00390625" defaultRowHeight="12.75"/>
  <cols>
    <col min="1" max="1" width="6.375" style="6" customWidth="1"/>
    <col min="2" max="2" width="115.25390625" style="23" customWidth="1"/>
    <col min="3" max="3" width="13.625" style="14" customWidth="1"/>
    <col min="4" max="16384" width="9.125" style="1" customWidth="1"/>
  </cols>
  <sheetData>
    <row r="2" spans="1:3" s="8" customFormat="1" ht="15">
      <c r="A2" s="7"/>
      <c r="B2" s="19"/>
      <c r="C2" s="32" t="s">
        <v>0</v>
      </c>
    </row>
    <row r="3" spans="1:3" s="9" customFormat="1" ht="15">
      <c r="A3" s="7"/>
      <c r="B3" s="20"/>
      <c r="C3" s="32" t="s">
        <v>3</v>
      </c>
    </row>
    <row r="4" spans="1:3" s="9" customFormat="1" ht="15">
      <c r="A4" s="7"/>
      <c r="B4" s="21"/>
      <c r="C4" s="32" t="s">
        <v>4</v>
      </c>
    </row>
    <row r="5" spans="1:3" s="9" customFormat="1" ht="15">
      <c r="A5" s="7"/>
      <c r="B5" s="21"/>
      <c r="C5" s="32" t="s">
        <v>5</v>
      </c>
    </row>
    <row r="6" spans="1:3" s="9" customFormat="1" ht="15">
      <c r="A6" s="7"/>
      <c r="B6" s="21"/>
      <c r="C6" s="32" t="s">
        <v>6</v>
      </c>
    </row>
    <row r="7" spans="1:3" s="9" customFormat="1" ht="15">
      <c r="A7" s="7"/>
      <c r="B7" s="21"/>
      <c r="C7" s="39" t="s">
        <v>73</v>
      </c>
    </row>
    <row r="8" spans="1:3" s="9" customFormat="1" ht="15">
      <c r="A8" s="7"/>
      <c r="B8" s="21"/>
      <c r="C8" s="39" t="s">
        <v>78</v>
      </c>
    </row>
    <row r="9" spans="1:3" s="9" customFormat="1" ht="15">
      <c r="A9" s="7"/>
      <c r="B9" s="21"/>
      <c r="C9" s="40"/>
    </row>
    <row r="10" spans="1:3" s="9" customFormat="1" ht="12.75">
      <c r="A10" s="7"/>
      <c r="B10" s="20"/>
      <c r="C10" s="33"/>
    </row>
    <row r="11" spans="1:3" s="9" customFormat="1" ht="18.75">
      <c r="A11" s="46" t="s">
        <v>7</v>
      </c>
      <c r="B11" s="46"/>
      <c r="C11" s="46"/>
    </row>
    <row r="12" spans="1:3" s="9" customFormat="1" ht="18.75">
      <c r="A12" s="4"/>
      <c r="B12" s="22" t="s">
        <v>37</v>
      </c>
      <c r="C12" s="34"/>
    </row>
    <row r="13" ht="13.5" thickBot="1"/>
    <row r="14" spans="1:3" ht="30.75" customHeight="1" thickBot="1">
      <c r="A14" s="10" t="s">
        <v>1</v>
      </c>
      <c r="B14" s="24" t="s">
        <v>11</v>
      </c>
      <c r="C14" s="35" t="s">
        <v>13</v>
      </c>
    </row>
    <row r="15" spans="1:3" ht="21" customHeight="1">
      <c r="A15" s="17">
        <v>1</v>
      </c>
      <c r="B15" s="25" t="s">
        <v>19</v>
      </c>
      <c r="C15" s="36">
        <v>50623.7</v>
      </c>
    </row>
    <row r="16" spans="1:3" s="11" customFormat="1" ht="16.5" customHeight="1">
      <c r="A16" s="47" t="s">
        <v>12</v>
      </c>
      <c r="B16" s="48"/>
      <c r="C16" s="30">
        <f>SUM(C15)</f>
        <v>50623.7</v>
      </c>
    </row>
    <row r="17" spans="1:3" s="2" customFormat="1" ht="28.5" customHeight="1">
      <c r="A17" s="5">
        <v>2</v>
      </c>
      <c r="B17" s="26" t="s">
        <v>20</v>
      </c>
      <c r="C17" s="13">
        <v>885.1</v>
      </c>
    </row>
    <row r="18" spans="1:3" s="2" customFormat="1" ht="24.75" customHeight="1">
      <c r="A18" s="5">
        <v>3</v>
      </c>
      <c r="B18" s="26" t="s">
        <v>21</v>
      </c>
      <c r="C18" s="13">
        <v>3995.5</v>
      </c>
    </row>
    <row r="19" spans="1:3" s="2" customFormat="1" ht="24" customHeight="1">
      <c r="A19" s="5">
        <v>4</v>
      </c>
      <c r="B19" s="26" t="s">
        <v>22</v>
      </c>
      <c r="C19" s="13">
        <v>619.7</v>
      </c>
    </row>
    <row r="20" spans="1:3" s="2" customFormat="1" ht="27" customHeight="1">
      <c r="A20" s="5">
        <v>5</v>
      </c>
      <c r="B20" s="26" t="s">
        <v>23</v>
      </c>
      <c r="C20" s="13">
        <v>178.2</v>
      </c>
    </row>
    <row r="21" spans="1:3" s="2" customFormat="1" ht="24.75" customHeight="1">
      <c r="A21" s="5">
        <v>6</v>
      </c>
      <c r="B21" s="27" t="s">
        <v>17</v>
      </c>
      <c r="C21" s="13">
        <f>2151.3-1293.3</f>
        <v>858.0000000000002</v>
      </c>
    </row>
    <row r="22" spans="1:3" s="2" customFormat="1" ht="21" customHeight="1">
      <c r="A22" s="5">
        <v>7</v>
      </c>
      <c r="B22" s="26" t="s">
        <v>65</v>
      </c>
      <c r="C22" s="13">
        <v>400</v>
      </c>
    </row>
    <row r="23" spans="1:3" s="2" customFormat="1" ht="24.75" customHeight="1">
      <c r="A23" s="5">
        <v>8</v>
      </c>
      <c r="B23" s="28" t="s">
        <v>18</v>
      </c>
      <c r="C23" s="13">
        <v>53.9</v>
      </c>
    </row>
    <row r="24" spans="1:3" s="2" customFormat="1" ht="24.75" customHeight="1">
      <c r="A24" s="5">
        <v>9</v>
      </c>
      <c r="B24" s="26" t="s">
        <v>24</v>
      </c>
      <c r="C24" s="13">
        <v>105</v>
      </c>
    </row>
    <row r="25" spans="1:3" s="2" customFormat="1" ht="24.75" customHeight="1">
      <c r="A25" s="5">
        <v>10</v>
      </c>
      <c r="B25" s="26" t="s">
        <v>25</v>
      </c>
      <c r="C25" s="13">
        <v>103.6</v>
      </c>
    </row>
    <row r="26" spans="1:3" s="2" customFormat="1" ht="24" customHeight="1">
      <c r="A26" s="5">
        <v>11</v>
      </c>
      <c r="B26" s="26" t="s">
        <v>66</v>
      </c>
      <c r="C26" s="13">
        <v>3449.1</v>
      </c>
    </row>
    <row r="27" spans="1:3" s="2" customFormat="1" ht="29.25" customHeight="1">
      <c r="A27" s="5">
        <v>12</v>
      </c>
      <c r="B27" s="26" t="s">
        <v>67</v>
      </c>
      <c r="C27" s="13">
        <v>210.5</v>
      </c>
    </row>
    <row r="28" spans="1:3" s="2" customFormat="1" ht="32.25" customHeight="1">
      <c r="A28" s="5">
        <v>13</v>
      </c>
      <c r="B28" s="26" t="s">
        <v>68</v>
      </c>
      <c r="C28" s="13">
        <v>106252</v>
      </c>
    </row>
    <row r="29" spans="1:3" s="2" customFormat="1" ht="32.25" customHeight="1">
      <c r="A29" s="5">
        <v>14</v>
      </c>
      <c r="B29" s="26" t="s">
        <v>72</v>
      </c>
      <c r="C29" s="13">
        <v>360.1</v>
      </c>
    </row>
    <row r="30" spans="1:3" s="2" customFormat="1" ht="47.25" customHeight="1">
      <c r="A30" s="5">
        <v>15</v>
      </c>
      <c r="B30" s="26" t="s">
        <v>71</v>
      </c>
      <c r="C30" s="13">
        <v>1132.5</v>
      </c>
    </row>
    <row r="31" spans="1:3" s="11" customFormat="1" ht="15" customHeight="1">
      <c r="A31" s="49" t="s">
        <v>2</v>
      </c>
      <c r="B31" s="50"/>
      <c r="C31" s="30">
        <f>SUM(C17:C30)</f>
        <v>118603.20000000001</v>
      </c>
    </row>
    <row r="32" spans="1:3" s="2" customFormat="1" ht="66.75" customHeight="1">
      <c r="A32" s="12">
        <v>16</v>
      </c>
      <c r="B32" s="26" t="s">
        <v>42</v>
      </c>
      <c r="C32" s="13">
        <f>24366.7-750</f>
        <v>23616.7</v>
      </c>
    </row>
    <row r="33" spans="1:3" ht="25.5" customHeight="1">
      <c r="A33" s="12">
        <v>17</v>
      </c>
      <c r="B33" s="28" t="s">
        <v>63</v>
      </c>
      <c r="C33" s="13">
        <v>428.5</v>
      </c>
    </row>
    <row r="34" spans="1:3" s="14" customFormat="1" ht="96" customHeight="1">
      <c r="A34" s="5">
        <v>18</v>
      </c>
      <c r="B34" s="18" t="s">
        <v>60</v>
      </c>
      <c r="C34" s="13">
        <v>1072</v>
      </c>
    </row>
    <row r="35" spans="1:3" s="14" customFormat="1" ht="165.75" customHeight="1">
      <c r="A35" s="5">
        <v>19</v>
      </c>
      <c r="B35" s="18" t="s">
        <v>61</v>
      </c>
      <c r="C35" s="13">
        <v>31651.700000000004</v>
      </c>
    </row>
    <row r="36" spans="1:3" s="14" customFormat="1" ht="38.25" customHeight="1">
      <c r="A36" s="5">
        <v>20</v>
      </c>
      <c r="B36" s="18" t="s">
        <v>62</v>
      </c>
      <c r="C36" s="13">
        <v>9153.7</v>
      </c>
    </row>
    <row r="37" spans="1:3" s="14" customFormat="1" ht="72.75" customHeight="1">
      <c r="A37" s="5">
        <v>21</v>
      </c>
      <c r="B37" s="18" t="s">
        <v>38</v>
      </c>
      <c r="C37" s="13">
        <f>255416.6-12893.1</f>
        <v>242523.5</v>
      </c>
    </row>
    <row r="38" spans="1:3" s="14" customFormat="1" ht="27.75" customHeight="1">
      <c r="A38" s="5">
        <v>22</v>
      </c>
      <c r="B38" s="18" t="s">
        <v>64</v>
      </c>
      <c r="C38" s="13">
        <v>1302.5</v>
      </c>
    </row>
    <row r="39" spans="1:3" s="14" customFormat="1" ht="29.25" customHeight="1">
      <c r="A39" s="12">
        <v>23</v>
      </c>
      <c r="B39" s="18" t="s">
        <v>55</v>
      </c>
      <c r="C39" s="13">
        <v>703.8</v>
      </c>
    </row>
    <row r="40" spans="1:3" ht="38.25" customHeight="1">
      <c r="A40" s="5">
        <v>24</v>
      </c>
      <c r="B40" s="28" t="s">
        <v>46</v>
      </c>
      <c r="C40" s="13">
        <f>18470.8-700</f>
        <v>17770.8</v>
      </c>
    </row>
    <row r="41" spans="1:3" ht="62.25" customHeight="1">
      <c r="A41" s="12">
        <v>25</v>
      </c>
      <c r="B41" s="28" t="s">
        <v>47</v>
      </c>
      <c r="C41" s="13">
        <f>634.5-112</f>
        <v>522.5</v>
      </c>
    </row>
    <row r="42" spans="1:3" s="2" customFormat="1" ht="83.25" customHeight="1">
      <c r="A42" s="5">
        <v>26</v>
      </c>
      <c r="B42" s="29" t="s">
        <v>49</v>
      </c>
      <c r="C42" s="13">
        <v>1676.2</v>
      </c>
    </row>
    <row r="43" spans="1:3" s="3" customFormat="1" ht="25.5" customHeight="1">
      <c r="A43" s="12">
        <v>27</v>
      </c>
      <c r="B43" s="18" t="s">
        <v>57</v>
      </c>
      <c r="C43" s="13">
        <v>206.60000000000002</v>
      </c>
    </row>
    <row r="44" spans="1:3" s="3" customFormat="1" ht="42" customHeight="1">
      <c r="A44" s="12">
        <v>28</v>
      </c>
      <c r="B44" s="18" t="s">
        <v>39</v>
      </c>
      <c r="C44" s="13">
        <f>10230-286.8</f>
        <v>9943.2</v>
      </c>
    </row>
    <row r="45" spans="1:3" s="3" customFormat="1" ht="31.5" customHeight="1">
      <c r="A45" s="12">
        <v>29</v>
      </c>
      <c r="B45" s="28" t="s">
        <v>45</v>
      </c>
      <c r="C45" s="13">
        <f>486.9-68.9</f>
        <v>418</v>
      </c>
    </row>
    <row r="46" spans="1:3" s="3" customFormat="1" ht="27.75" customHeight="1">
      <c r="A46" s="12">
        <v>30</v>
      </c>
      <c r="B46" s="28" t="s">
        <v>41</v>
      </c>
      <c r="C46" s="13">
        <f>3524.3+207.1</f>
        <v>3731.4</v>
      </c>
    </row>
    <row r="47" spans="1:3" s="3" customFormat="1" ht="38.25" customHeight="1">
      <c r="A47" s="12">
        <v>31</v>
      </c>
      <c r="B47" s="28" t="s">
        <v>59</v>
      </c>
      <c r="C47" s="13">
        <v>82766.6</v>
      </c>
    </row>
    <row r="48" spans="1:3" s="3" customFormat="1" ht="68.25" customHeight="1">
      <c r="A48" s="12">
        <v>32</v>
      </c>
      <c r="B48" s="28" t="s">
        <v>48</v>
      </c>
      <c r="C48" s="13">
        <v>200</v>
      </c>
    </row>
    <row r="49" spans="1:3" s="3" customFormat="1" ht="65.25" customHeight="1">
      <c r="A49" s="12">
        <v>33</v>
      </c>
      <c r="B49" s="28" t="s">
        <v>40</v>
      </c>
      <c r="C49" s="13">
        <f>169841.5+413.6</f>
        <v>170255.1</v>
      </c>
    </row>
    <row r="50" spans="1:3" s="15" customFormat="1" ht="30.75" customHeight="1">
      <c r="A50" s="12">
        <v>34</v>
      </c>
      <c r="B50" s="18" t="s">
        <v>44</v>
      </c>
      <c r="C50" s="13">
        <f>12888.8-325</f>
        <v>12563.8</v>
      </c>
    </row>
    <row r="51" spans="1:3" s="15" customFormat="1" ht="66.75" customHeight="1">
      <c r="A51" s="5">
        <v>35</v>
      </c>
      <c r="B51" s="28" t="s">
        <v>53</v>
      </c>
      <c r="C51" s="13">
        <v>252</v>
      </c>
    </row>
    <row r="52" spans="1:3" s="15" customFormat="1" ht="120" customHeight="1">
      <c r="A52" s="12">
        <v>36</v>
      </c>
      <c r="B52" s="18" t="s">
        <v>51</v>
      </c>
      <c r="C52" s="41">
        <f>5334.5+2092.8</f>
        <v>7427.3</v>
      </c>
    </row>
    <row r="53" spans="1:3" s="15" customFormat="1" ht="30.75" customHeight="1">
      <c r="A53" s="12">
        <v>37</v>
      </c>
      <c r="B53" s="28" t="s">
        <v>52</v>
      </c>
      <c r="C53" s="13">
        <v>2711.9</v>
      </c>
    </row>
    <row r="54" spans="1:3" s="15" customFormat="1" ht="36.75" customHeight="1">
      <c r="A54" s="12">
        <v>38</v>
      </c>
      <c r="B54" s="18" t="s">
        <v>58</v>
      </c>
      <c r="C54" s="13">
        <v>1561.1</v>
      </c>
    </row>
    <row r="55" spans="1:3" s="16" customFormat="1" ht="63.75" customHeight="1">
      <c r="A55" s="12">
        <v>39</v>
      </c>
      <c r="B55" s="18" t="s">
        <v>56</v>
      </c>
      <c r="C55" s="13">
        <v>957</v>
      </c>
    </row>
    <row r="56" spans="1:3" s="16" customFormat="1" ht="26.25" customHeight="1">
      <c r="A56" s="12">
        <v>40</v>
      </c>
      <c r="B56" s="18" t="s">
        <v>43</v>
      </c>
      <c r="C56" s="13">
        <f>402.5-151.1</f>
        <v>251.4</v>
      </c>
    </row>
    <row r="57" spans="1:3" s="16" customFormat="1" ht="42.75" customHeight="1">
      <c r="A57" s="12">
        <v>41</v>
      </c>
      <c r="B57" s="18" t="s">
        <v>50</v>
      </c>
      <c r="C57" s="13">
        <f>15.3-15.3</f>
        <v>0</v>
      </c>
    </row>
    <row r="58" spans="1:3" s="16" customFormat="1" ht="36.75" customHeight="1">
      <c r="A58" s="12">
        <v>42</v>
      </c>
      <c r="B58" s="18" t="s">
        <v>54</v>
      </c>
      <c r="C58" s="13">
        <f>3189.5+219.8</f>
        <v>3409.3</v>
      </c>
    </row>
    <row r="59" spans="1:3" s="16" customFormat="1" ht="30" customHeight="1">
      <c r="A59" s="12">
        <v>43</v>
      </c>
      <c r="B59" s="18" t="s">
        <v>69</v>
      </c>
      <c r="C59" s="13">
        <v>54.5</v>
      </c>
    </row>
    <row r="60" spans="1:3" s="16" customFormat="1" ht="30" customHeight="1">
      <c r="A60" s="12">
        <v>44</v>
      </c>
      <c r="B60" s="18" t="s">
        <v>70</v>
      </c>
      <c r="C60" s="13">
        <v>193.4</v>
      </c>
    </row>
    <row r="61" spans="1:3" s="16" customFormat="1" ht="52.5" customHeight="1">
      <c r="A61" s="12">
        <v>45</v>
      </c>
      <c r="B61" s="18" t="s">
        <v>74</v>
      </c>
      <c r="C61" s="13">
        <v>1681.1</v>
      </c>
    </row>
    <row r="62" spans="1:3" s="14" customFormat="1" ht="17.25" customHeight="1">
      <c r="A62" s="51" t="s">
        <v>10</v>
      </c>
      <c r="B62" s="52"/>
      <c r="C62" s="30">
        <f>SUM(C32:C61)</f>
        <v>629005.6000000001</v>
      </c>
    </row>
    <row r="63" spans="1:3" s="14" customFormat="1" ht="38.25" customHeight="1">
      <c r="A63" s="12">
        <v>46</v>
      </c>
      <c r="B63" s="18" t="s">
        <v>27</v>
      </c>
      <c r="C63" s="13">
        <v>438.3</v>
      </c>
    </row>
    <row r="64" spans="1:3" s="14" customFormat="1" ht="38.25" customHeight="1">
      <c r="A64" s="12">
        <v>47</v>
      </c>
      <c r="B64" s="18" t="s">
        <v>31</v>
      </c>
      <c r="C64" s="13">
        <v>16349.300000000001</v>
      </c>
    </row>
    <row r="65" spans="1:3" s="14" customFormat="1" ht="38.25" customHeight="1">
      <c r="A65" s="12">
        <v>48</v>
      </c>
      <c r="B65" s="18" t="s">
        <v>32</v>
      </c>
      <c r="C65" s="13">
        <v>419.29999999999995</v>
      </c>
    </row>
    <row r="66" spans="1:3" s="14" customFormat="1" ht="38.25" customHeight="1">
      <c r="A66" s="12">
        <v>49</v>
      </c>
      <c r="B66" s="18" t="s">
        <v>33</v>
      </c>
      <c r="C66" s="13">
        <v>888</v>
      </c>
    </row>
    <row r="67" spans="1:3" s="14" customFormat="1" ht="38.25" customHeight="1">
      <c r="A67" s="12">
        <v>50</v>
      </c>
      <c r="B67" s="18" t="s">
        <v>76</v>
      </c>
      <c r="C67" s="13">
        <v>131.4</v>
      </c>
    </row>
    <row r="68" spans="1:3" s="14" customFormat="1" ht="25.5" customHeight="1">
      <c r="A68" s="12">
        <v>51</v>
      </c>
      <c r="B68" s="18" t="s">
        <v>36</v>
      </c>
      <c r="C68" s="13">
        <v>16500</v>
      </c>
    </row>
    <row r="69" spans="1:3" s="14" customFormat="1" ht="25.5" customHeight="1">
      <c r="A69" s="12">
        <v>52</v>
      </c>
      <c r="B69" s="18" t="s">
        <v>77</v>
      </c>
      <c r="C69" s="13">
        <v>1004</v>
      </c>
    </row>
    <row r="70" spans="1:3" s="16" customFormat="1" ht="18" customHeight="1">
      <c r="A70" s="53" t="s">
        <v>14</v>
      </c>
      <c r="B70" s="54"/>
      <c r="C70" s="30">
        <f>SUM(C63:C69)</f>
        <v>35730.3</v>
      </c>
    </row>
    <row r="71" spans="1:3" s="14" customFormat="1" ht="15" customHeight="1">
      <c r="A71" s="55" t="s">
        <v>8</v>
      </c>
      <c r="B71" s="56"/>
      <c r="C71" s="31">
        <f>C70+C62+C31+C16</f>
        <v>833962.8</v>
      </c>
    </row>
    <row r="72" spans="1:3" ht="27" customHeight="1">
      <c r="A72" s="5">
        <v>53</v>
      </c>
      <c r="B72" s="18" t="s">
        <v>28</v>
      </c>
      <c r="C72" s="13">
        <v>1782</v>
      </c>
    </row>
    <row r="73" spans="1:3" ht="26.25" customHeight="1">
      <c r="A73" s="5">
        <v>54</v>
      </c>
      <c r="B73" s="18" t="s">
        <v>29</v>
      </c>
      <c r="C73" s="13">
        <v>126.9</v>
      </c>
    </row>
    <row r="74" spans="1:3" s="11" customFormat="1" ht="41.25" customHeight="1">
      <c r="A74" s="5">
        <v>55</v>
      </c>
      <c r="B74" s="28" t="s">
        <v>30</v>
      </c>
      <c r="C74" s="13">
        <v>163</v>
      </c>
    </row>
    <row r="75" spans="1:3" s="11" customFormat="1" ht="21" customHeight="1">
      <c r="A75" s="5">
        <v>56</v>
      </c>
      <c r="B75" s="28" t="s">
        <v>16</v>
      </c>
      <c r="C75" s="13">
        <v>26924</v>
      </c>
    </row>
    <row r="76" spans="1:3" s="11" customFormat="1" ht="28.5" customHeight="1">
      <c r="A76" s="5">
        <v>57</v>
      </c>
      <c r="B76" s="28" t="s">
        <v>26</v>
      </c>
      <c r="C76" s="13">
        <f>64-6</f>
        <v>58</v>
      </c>
    </row>
    <row r="77" spans="1:3" s="11" customFormat="1" ht="38.25" customHeight="1">
      <c r="A77" s="5">
        <v>58</v>
      </c>
      <c r="B77" s="28" t="s">
        <v>34</v>
      </c>
      <c r="C77" s="13">
        <v>1007</v>
      </c>
    </row>
    <row r="78" spans="1:3" s="11" customFormat="1" ht="28.5" customHeight="1">
      <c r="A78" s="5">
        <v>59</v>
      </c>
      <c r="B78" s="28" t="s">
        <v>35</v>
      </c>
      <c r="C78" s="13">
        <v>60</v>
      </c>
    </row>
    <row r="79" spans="1:3" s="11" customFormat="1" ht="40.5" customHeight="1">
      <c r="A79" s="5">
        <v>60</v>
      </c>
      <c r="B79" s="28" t="s">
        <v>75</v>
      </c>
      <c r="C79" s="13">
        <v>42</v>
      </c>
    </row>
    <row r="80" spans="1:3" ht="15.75" customHeight="1" thickBot="1">
      <c r="A80" s="42" t="s">
        <v>15</v>
      </c>
      <c r="B80" s="43"/>
      <c r="C80" s="37">
        <f>SUM(C72:C79)</f>
        <v>30162.9</v>
      </c>
    </row>
    <row r="81" spans="1:3" ht="16.5" customHeight="1" thickBot="1">
      <c r="A81" s="44" t="s">
        <v>9</v>
      </c>
      <c r="B81" s="45"/>
      <c r="C81" s="38">
        <f>C80+C71</f>
        <v>864125.7000000001</v>
      </c>
    </row>
  </sheetData>
  <sheetProtection/>
  <mergeCells count="8">
    <mergeCell ref="A80:B80"/>
    <mergeCell ref="A81:B81"/>
    <mergeCell ref="A11:C11"/>
    <mergeCell ref="A16:B16"/>
    <mergeCell ref="A31:B31"/>
    <mergeCell ref="A62:B62"/>
    <mergeCell ref="A70:B70"/>
    <mergeCell ref="A71:B71"/>
  </mergeCells>
  <printOptions/>
  <pageMargins left="0.5905511811023623" right="0" top="0" bottom="0" header="0" footer="0"/>
  <pageSetup fitToHeight="2"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Дубовицкая Виктория Е.</cp:lastModifiedBy>
  <cp:lastPrinted>2018-10-11T11:37:33Z</cp:lastPrinted>
  <dcterms:created xsi:type="dcterms:W3CDTF">2005-12-26T07:27:52Z</dcterms:created>
  <dcterms:modified xsi:type="dcterms:W3CDTF">2018-11-28T14:10:46Z</dcterms:modified>
  <cp:category/>
  <cp:version/>
  <cp:contentType/>
  <cp:contentStatus/>
</cp:coreProperties>
</file>