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20" windowWidth="13500" windowHeight="11505" tabRatio="611" activeTab="0"/>
  </bookViews>
  <sheets>
    <sheet name="прил. 2 на 2018г." sheetId="1" r:id="rId1"/>
    <sheet name="Доп.норматив 2018" sheetId="2" r:id="rId2"/>
  </sheets>
  <definedNames>
    <definedName name="_xlnm.Print_Titles" localSheetId="0">'прил. 2 на 2018г.'!$14:$15</definedName>
  </definedNames>
  <calcPr fullCalcOnLoad="1"/>
</workbook>
</file>

<file path=xl/sharedStrings.xml><?xml version="1.0" encoding="utf-8"?>
<sst xmlns="http://schemas.openxmlformats.org/spreadsheetml/2006/main" count="102" uniqueCount="99">
  <si>
    <t>Доходы от оказания платных услуг (работ) и компенсации затрат государства</t>
  </si>
  <si>
    <t xml:space="preserve">                                                                          Приложение  2</t>
  </si>
  <si>
    <t>Платежи, взимаемые организациями муниципальных районов за выполнение определенных функций</t>
  </si>
  <si>
    <t>Налоговые и неналоговые доходы</t>
  </si>
  <si>
    <t>Административные платежи и сборы</t>
  </si>
  <si>
    <t xml:space="preserve">           Источник доходов</t>
  </si>
  <si>
    <t xml:space="preserve"> 1 00 00000 00 0000 000 </t>
  </si>
  <si>
    <t xml:space="preserve"> 1 01 00000 00 0000 000  </t>
  </si>
  <si>
    <t xml:space="preserve"> 1 01 02000 01 0000 110  </t>
  </si>
  <si>
    <t xml:space="preserve"> 1 05 00000 00 0000 000 </t>
  </si>
  <si>
    <t xml:space="preserve"> 1 08 00000 00 0000 000</t>
  </si>
  <si>
    <t xml:space="preserve"> 1 12 00000 00 0000 000</t>
  </si>
  <si>
    <t xml:space="preserve"> 1 14 00000 00 0000 000</t>
  </si>
  <si>
    <t xml:space="preserve"> 1 14 02000 00 0000 000</t>
  </si>
  <si>
    <t xml:space="preserve"> 1 15 00000 00 0000 000</t>
  </si>
  <si>
    <t xml:space="preserve"> 1 15 02050 05 0000 140</t>
  </si>
  <si>
    <t xml:space="preserve"> 1 16 00000 00 0000 000</t>
  </si>
  <si>
    <t xml:space="preserve"> 2 00 00000 00 0000 000</t>
  </si>
  <si>
    <t xml:space="preserve"> 2 02 00000 00 0000 000</t>
  </si>
  <si>
    <t xml:space="preserve"> Прочие неналоговые доходы</t>
  </si>
  <si>
    <t xml:space="preserve"> 1 17 00000 00 0000 000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</si>
  <si>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</si>
  <si>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</si>
  <si>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</si>
  <si>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</si>
  <si>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</si>
  <si>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</si>
  <si>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</si>
  <si>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</si>
  <si>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 xml:space="preserve"> 1 05 03000 01 0000 110</t>
  </si>
  <si>
    <t xml:space="preserve"> 1 05 02000 02 0000 110</t>
  </si>
  <si>
    <t>Иные межбюджетные трансферты</t>
  </si>
  <si>
    <t>Платежи при пользовании природными ресурсами</t>
  </si>
  <si>
    <t xml:space="preserve">Доходы бюджета муниципального образования Сланцевский муниципальный район  </t>
  </si>
  <si>
    <t>Код бюджетной классификации</t>
  </si>
  <si>
    <t xml:space="preserve">       Всего доходов</t>
  </si>
  <si>
    <t>Сумма (тыс.руб.)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</si>
  <si>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</si>
  <si>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</si>
  <si>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налог на вмененный доход для отдельных видов деятельности</t>
  </si>
  <si>
    <t xml:space="preserve"> Единый сельскохозяйственный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</si>
  <si>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</si>
  <si>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</si>
  <si>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</si>
  <si>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 xml:space="preserve"> Безвозмездные поступления</t>
  </si>
  <si>
    <t xml:space="preserve"> Государственная пошлина</t>
  </si>
  <si>
    <t>Это -   доп. Сведения</t>
  </si>
  <si>
    <t>Потенциал НДФЛ</t>
  </si>
  <si>
    <t>тыс.руб.</t>
  </si>
  <si>
    <t>Итого  в район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</si>
  <si>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</si>
  <si>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</si>
  <si>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 xml:space="preserve"> Безвозмездные поступления от других бюджетов бюджетной системы Российской Федерации</t>
  </si>
  <si>
    <t xml:space="preserve"> 1 05 04000 02 0000 110</t>
  </si>
  <si>
    <t xml:space="preserve"> Налог, взимаемый в связи с применением патентной системы налогообложения</t>
  </si>
  <si>
    <t xml:space="preserve"> 1 13 01000 00 0000 130</t>
  </si>
  <si>
    <t xml:space="preserve">1 11 07000 00 0000 120
</t>
  </si>
  <si>
    <t xml:space="preserve">Платежи от государственных и муниципальных унитарных предприятий
</t>
  </si>
  <si>
    <t xml:space="preserve">1 11 07010 00 0000 120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</si>
  <si>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</si>
  <si>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Доходы от оказания платных услуг (работ)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</si>
  <si>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</si>
  <si>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</si>
  <si>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1 13 02000 00 0000 130</t>
  </si>
  <si>
    <t xml:space="preserve">Доходы от компенсации затрат государства
</t>
  </si>
  <si>
    <t xml:space="preserve"> 1 12 01000 01 0000 120</t>
  </si>
  <si>
    <t>Плата за негативное воздействие на окружающую среду</t>
  </si>
  <si>
    <t xml:space="preserve"> 1 05 01000 00 0000 110</t>
  </si>
  <si>
    <t xml:space="preserve"> Налог, взимаемый в связи с применением упрощенной системы налогообложения </t>
  </si>
  <si>
    <t xml:space="preserve"> 1 14 06000 00 0000 430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</si>
  <si>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</si>
  <si>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</si>
  <si>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осн норматив  15 %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</si>
  <si>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</si>
  <si>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1 11 09000 00 0000 120
</t>
  </si>
  <si>
    <t xml:space="preserve">1 11 09040 00 0000 120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</si>
  <si>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</si>
  <si>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</si>
  <si>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</si>
  <si>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</si>
  <si>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 xml:space="preserve">Субвенции бюджетам бюджетной системы Российской Федерации
</t>
  </si>
  <si>
    <t xml:space="preserve"> Дотации бюджетам бюджетной системы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</si>
  <si>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</si>
  <si>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 2 07 05000 05 0000 180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</si>
  <si>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</si>
  <si>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</si>
  <si>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</si>
  <si>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</si>
  <si>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Налоги на прибыль, доходы</t>
  </si>
  <si>
    <t xml:space="preserve">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</si>
  <si>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</si>
  <si>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Ленинградской области на  2018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</si>
  <si>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</si>
  <si>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</si>
  <si>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</si>
  <si>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</si>
  <si>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доп норматив отчислений 36,63 %</t>
  </si>
  <si>
    <t>от 20.12.2017   № 395-рсд</t>
  </si>
  <si>
    <t>(в редакции решения совета депутатов от  25.04.2018 г. № 452-рсд)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</si>
</sst>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?"/>
  </numFmts>
  <fonts count="55">
    <font>
      <sz val="10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179" fontId="1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9" fontId="7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3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left" wrapText="1"/>
    </xf>
    <xf numFmtId="179" fontId="14" fillId="0" borderId="12" xfId="0" applyNumberFormat="1" applyFont="1" applyBorder="1" applyAlignment="1">
      <alignment horizontal="right" wrapText="1"/>
    </xf>
    <xf numFmtId="0" fontId="13" fillId="0" borderId="13" xfId="0" applyFont="1" applyBorder="1" applyAlignment="1">
      <alignment wrapText="1"/>
    </xf>
    <xf numFmtId="179" fontId="13" fillId="0" borderId="14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79" fontId="8" fillId="0" borderId="14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14" fillId="0" borderId="13" xfId="0" applyFont="1" applyBorder="1" applyAlignment="1">
      <alignment wrapText="1"/>
    </xf>
    <xf numFmtId="179" fontId="14" fillId="0" borderId="14" xfId="0" applyNumberFormat="1" applyFont="1" applyBorder="1" applyAlignment="1">
      <alignment/>
    </xf>
    <xf numFmtId="0" fontId="8" fillId="0" borderId="15" xfId="0" applyFont="1" applyBorder="1" applyAlignment="1">
      <alignment wrapText="1"/>
    </xf>
    <xf numFmtId="179" fontId="10" fillId="0" borderId="16" xfId="0" applyNumberFormat="1" applyFont="1" applyFill="1" applyBorder="1" applyAlignment="1">
      <alignment/>
    </xf>
    <xf numFmtId="0" fontId="16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5" fillId="0" borderId="13" xfId="0" applyFont="1" applyBorder="1" applyAlignment="1">
      <alignment vertical="justify" wrapText="1"/>
    </xf>
    <xf numFmtId="0" fontId="8" fillId="0" borderId="13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183" fontId="8" fillId="0" borderId="0" xfId="0" applyNumberFormat="1" applyFont="1" applyAlignment="1">
      <alignment/>
    </xf>
    <xf numFmtId="0" fontId="1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 vertical="justify" wrapText="1"/>
    </xf>
    <xf numFmtId="0" fontId="11" fillId="0" borderId="19" xfId="0" applyFont="1" applyBorder="1" applyAlignment="1">
      <alignment horizontal="left"/>
    </xf>
    <xf numFmtId="0" fontId="11" fillId="35" borderId="17" xfId="0" applyFont="1" applyFill="1" applyBorder="1" applyAlignment="1">
      <alignment/>
    </xf>
    <xf numFmtId="179" fontId="8" fillId="35" borderId="14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/>
    </xf>
    <xf numFmtId="0" fontId="11" fillId="0" borderId="19" xfId="0" applyFont="1" applyBorder="1" applyAlignment="1">
      <alignment horizontal="left" wrapText="1"/>
    </xf>
    <xf numFmtId="0" fontId="8" fillId="35" borderId="13" xfId="0" applyNumberFormat="1" applyFont="1" applyFill="1" applyBorder="1" applyAlignment="1">
      <alignment vertical="justify" wrapText="1"/>
    </xf>
    <xf numFmtId="0" fontId="8" fillId="0" borderId="15" xfId="0" applyFont="1" applyBorder="1" applyAlignment="1">
      <alignment vertical="justify" wrapText="1"/>
    </xf>
    <xf numFmtId="0" fontId="8" fillId="0" borderId="20" xfId="0" applyFont="1" applyBorder="1" applyAlignment="1">
      <alignment vertical="justify" wrapText="1"/>
    </xf>
    <xf numFmtId="0" fontId="18" fillId="0" borderId="19" xfId="0" applyFont="1" applyBorder="1" applyAlignment="1">
      <alignment horizontal="left" wrapText="1"/>
    </xf>
    <xf numFmtId="0" fontId="18" fillId="0" borderId="17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vertical="justify" wrapText="1"/>
    </xf>
    <xf numFmtId="0" fontId="18" fillId="0" borderId="17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54" fillId="0" borderId="0" xfId="0" applyFont="1" applyFill="1" applyAlignment="1">
      <alignment/>
    </xf>
    <xf numFmtId="0" fontId="11" fillId="0" borderId="17" xfId="0" applyFont="1" applyBorder="1" applyAlignment="1">
      <alignment/>
    </xf>
    <xf numFmtId="0" fontId="18" fillId="0" borderId="21" xfId="0" applyFont="1" applyBorder="1" applyAlignment="1">
      <alignment/>
    </xf>
    <xf numFmtId="179" fontId="8" fillId="0" borderId="22" xfId="0" applyNumberFormat="1" applyFont="1" applyFill="1" applyBorder="1" applyAlignment="1">
      <alignment/>
    </xf>
    <xf numFmtId="179" fontId="8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9" fontId="8" fillId="36" borderId="14" xfId="0" applyNumberFormat="1" applyFont="1" applyFill="1" applyBorder="1" applyAlignment="1">
      <alignment/>
    </xf>
    <xf numFmtId="0" fontId="10" fillId="0" borderId="24" xfId="0" applyFont="1" applyBorder="1" applyAlignment="1">
      <alignment horizontal="left" vertical="justify"/>
    </xf>
    <xf numFmtId="0" fontId="16" fillId="0" borderId="25" xfId="0" applyFont="1" applyBorder="1" applyAlignment="1">
      <alignment horizontal="left" vertical="justify"/>
    </xf>
    <xf numFmtId="0" fontId="10" fillId="0" borderId="0" xfId="0" applyFont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73" fontId="12" fillId="0" borderId="30" xfId="0" applyNumberFormat="1" applyFont="1" applyBorder="1" applyAlignment="1">
      <alignment horizontal="center" wrapText="1"/>
    </xf>
    <xf numFmtId="173" fontId="12" fillId="0" borderId="3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tabSelected="1" zoomScalePageLayoutView="0" workbookViewId="0" topLeftCell="A7">
      <selection activeCell="B18" sqref="B18"/>
    </sheetView>
  </sheetViews>
  <sheetFormatPr defaultColWidth="8.875" defaultRowHeight="12.75"/>
  <cols>
    <col min="1" max="1" width="22.25390625" style="12" customWidth="1"/>
    <col min="2" max="2" width="77.25390625" style="12" customWidth="1"/>
    <col min="3" max="3" width="14.625" style="16" customWidth="1"/>
    <col min="4" max="5" width="0" style="12" hidden="1" customWidth="1"/>
    <col min="6" max="16384" width="8.875" style="12" customWidth="1"/>
  </cols>
  <sheetData>
    <row r="2" ht="15">
      <c r="C2" s="48" t="s">
        <v>1</v>
      </c>
    </row>
    <row r="3" spans="3:6" ht="15.75">
      <c r="C3" s="48" t="s">
        <v>21</v>
      </c>
      <c r="E3" s="62"/>
      <c r="F3" s="14"/>
    </row>
    <row r="4" ht="15">
      <c r="C4" s="48" t="s">
        <v>22</v>
      </c>
    </row>
    <row r="5" ht="15">
      <c r="C5" s="48" t="s">
        <v>23</v>
      </c>
    </row>
    <row r="6" ht="15">
      <c r="C6" s="48" t="s">
        <v>24</v>
      </c>
    </row>
    <row r="7" spans="2:3" ht="14.25" customHeight="1">
      <c r="B7" s="14"/>
      <c r="C7" s="60" t="s">
        <v>97</v>
      </c>
    </row>
    <row r="8" spans="2:3" ht="15">
      <c r="B8" s="15"/>
      <c r="C8" s="68" t="s">
        <v>98</v>
      </c>
    </row>
    <row r="9" spans="2:3" ht="21" customHeight="1">
      <c r="B9" s="15"/>
      <c r="C9" s="67"/>
    </row>
    <row r="10" ht="12.75" hidden="1">
      <c r="B10" s="13"/>
    </row>
    <row r="11" spans="1:3" ht="15.75">
      <c r="A11" s="72" t="s">
        <v>33</v>
      </c>
      <c r="B11" s="72"/>
      <c r="C11" s="72"/>
    </row>
    <row r="12" spans="1:3" ht="18.75">
      <c r="A12" s="49"/>
      <c r="B12" s="61" t="s">
        <v>91</v>
      </c>
      <c r="C12" s="50"/>
    </row>
    <row r="13" ht="9.75" customHeight="1" thickBot="1">
      <c r="B13" s="17"/>
    </row>
    <row r="14" spans="1:3" ht="13.5" customHeight="1">
      <c r="A14" s="73" t="s">
        <v>34</v>
      </c>
      <c r="B14" s="75" t="s">
        <v>5</v>
      </c>
      <c r="C14" s="77" t="s">
        <v>36</v>
      </c>
    </row>
    <row r="15" spans="1:3" ht="13.5" customHeight="1" thickBot="1">
      <c r="A15" s="74"/>
      <c r="B15" s="76"/>
      <c r="C15" s="78"/>
    </row>
    <row r="16" spans="1:3" ht="18.75" customHeight="1">
      <c r="A16" s="55" t="s">
        <v>6</v>
      </c>
      <c r="B16" s="18" t="s">
        <v>3</v>
      </c>
      <c r="C16" s="19">
        <f>C17+C21+C26+C27+C36+C41+C44+C46+C38+C47+C19</f>
        <v>390577.3</v>
      </c>
    </row>
    <row r="17" spans="1:3" ht="17.25" customHeight="1">
      <c r="A17" s="56" t="s">
        <v>7</v>
      </c>
      <c r="B17" s="20" t="s">
        <v>88</v>
      </c>
      <c r="C17" s="21">
        <f>SUM(C18:C18)</f>
        <v>229625.4</v>
      </c>
    </row>
    <row r="18" spans="1:3" ht="16.5" customHeight="1">
      <c r="A18" s="43" t="s">
        <v>8</v>
      </c>
      <c r="B18" s="22" t="s">
        <v>37</v>
      </c>
      <c r="C18" s="23">
        <f>224625.4+5000</f>
        <v>229625.4</v>
      </c>
    </row>
    <row r="19" spans="1:3" ht="16.5" customHeight="1">
      <c r="A19" s="64" t="s">
        <v>92</v>
      </c>
      <c r="B19" s="20" t="s">
        <v>93</v>
      </c>
      <c r="C19" s="21">
        <f>C20</f>
        <v>441.3</v>
      </c>
    </row>
    <row r="20" spans="1:3" ht="25.5" customHeight="1">
      <c r="A20" s="63" t="s">
        <v>94</v>
      </c>
      <c r="B20" s="22" t="s">
        <v>95</v>
      </c>
      <c r="C20" s="23">
        <v>441.3</v>
      </c>
    </row>
    <row r="21" spans="1:3" ht="16.5" customHeight="1">
      <c r="A21" s="56" t="s">
        <v>9</v>
      </c>
      <c r="B21" s="20" t="s">
        <v>38</v>
      </c>
      <c r="C21" s="21">
        <f>SUM(C22:C25)</f>
        <v>70674.40000000001</v>
      </c>
    </row>
    <row r="22" spans="1:3" ht="16.5" customHeight="1">
      <c r="A22" s="43" t="s">
        <v>67</v>
      </c>
      <c r="B22" s="22" t="s">
        <v>68</v>
      </c>
      <c r="C22" s="23">
        <v>50693.1</v>
      </c>
    </row>
    <row r="23" spans="1:3" ht="17.25" customHeight="1">
      <c r="A23" s="43" t="s">
        <v>30</v>
      </c>
      <c r="B23" s="22" t="s">
        <v>39</v>
      </c>
      <c r="C23" s="23">
        <v>19000</v>
      </c>
    </row>
    <row r="24" spans="1:3" ht="16.5" customHeight="1">
      <c r="A24" s="43" t="s">
        <v>29</v>
      </c>
      <c r="B24" s="22" t="s">
        <v>40</v>
      </c>
      <c r="C24" s="23">
        <v>101.3</v>
      </c>
    </row>
    <row r="25" spans="1:3" ht="16.5" customHeight="1">
      <c r="A25" s="43" t="s">
        <v>53</v>
      </c>
      <c r="B25" s="22" t="s">
        <v>54</v>
      </c>
      <c r="C25" s="23">
        <v>880</v>
      </c>
    </row>
    <row r="26" spans="1:3" ht="13.5" customHeight="1">
      <c r="A26" s="56" t="s">
        <v>10</v>
      </c>
      <c r="B26" s="20" t="s">
        <v>45</v>
      </c>
      <c r="C26" s="21">
        <v>3255.4</v>
      </c>
    </row>
    <row r="27" spans="1:3" ht="24.75" customHeight="1">
      <c r="A27" s="56" t="s">
        <v>25</v>
      </c>
      <c r="B27" s="20" t="s">
        <v>41</v>
      </c>
      <c r="C27" s="21">
        <f>C28+C32+C34</f>
        <v>40933.4</v>
      </c>
    </row>
    <row r="28" spans="1:3" ht="50.25" customHeight="1">
      <c r="A28" s="57" t="s">
        <v>26</v>
      </c>
      <c r="B28" s="26" t="s">
        <v>27</v>
      </c>
      <c r="C28" s="21">
        <f>C29+C31+C30</f>
        <v>40803.4</v>
      </c>
    </row>
    <row r="29" spans="1:4" ht="38.25" customHeight="1">
      <c r="A29" s="45" t="s">
        <v>51</v>
      </c>
      <c r="B29" s="22" t="s">
        <v>50</v>
      </c>
      <c r="C29" s="23">
        <v>31820.6</v>
      </c>
      <c r="D29" s="12">
        <v>1020.9</v>
      </c>
    </row>
    <row r="30" spans="1:3" ht="38.25" customHeight="1">
      <c r="A30" s="45" t="s">
        <v>89</v>
      </c>
      <c r="B30" s="22" t="s">
        <v>90</v>
      </c>
      <c r="C30" s="23">
        <v>162.8</v>
      </c>
    </row>
    <row r="31" spans="1:3" ht="24" customHeight="1">
      <c r="A31" s="46" t="s">
        <v>70</v>
      </c>
      <c r="B31" s="52" t="s">
        <v>71</v>
      </c>
      <c r="C31" s="47">
        <v>8820</v>
      </c>
    </row>
    <row r="32" spans="1:3" s="25" customFormat="1" ht="16.5" customHeight="1">
      <c r="A32" s="58" t="s">
        <v>56</v>
      </c>
      <c r="B32" s="35" t="s">
        <v>57</v>
      </c>
      <c r="C32" s="21">
        <f>C33</f>
        <v>50</v>
      </c>
    </row>
    <row r="33" spans="1:3" ht="24.75" customHeight="1">
      <c r="A33" s="44" t="s">
        <v>58</v>
      </c>
      <c r="B33" s="36" t="s">
        <v>59</v>
      </c>
      <c r="C33" s="23">
        <v>50</v>
      </c>
    </row>
    <row r="34" spans="1:3" ht="47.25" customHeight="1">
      <c r="A34" s="55" t="s">
        <v>74</v>
      </c>
      <c r="B34" s="35" t="s">
        <v>73</v>
      </c>
      <c r="C34" s="21">
        <f>C35</f>
        <v>80</v>
      </c>
    </row>
    <row r="35" spans="1:3" ht="51.75" customHeight="1">
      <c r="A35" s="51" t="s">
        <v>75</v>
      </c>
      <c r="B35" s="36" t="s">
        <v>76</v>
      </c>
      <c r="C35" s="23">
        <v>80</v>
      </c>
    </row>
    <row r="36" spans="1:3" ht="14.25" customHeight="1">
      <c r="A36" s="56" t="s">
        <v>11</v>
      </c>
      <c r="B36" s="20" t="s">
        <v>32</v>
      </c>
      <c r="C36" s="21">
        <f>C37</f>
        <v>1764.2</v>
      </c>
    </row>
    <row r="37" spans="1:3" ht="14.25" customHeight="1">
      <c r="A37" s="41" t="s">
        <v>65</v>
      </c>
      <c r="B37" s="22" t="s">
        <v>66</v>
      </c>
      <c r="C37" s="23">
        <v>1764.2</v>
      </c>
    </row>
    <row r="38" spans="1:3" s="25" customFormat="1" ht="13.5" customHeight="1">
      <c r="A38" s="59" t="s">
        <v>28</v>
      </c>
      <c r="B38" s="20" t="s">
        <v>0</v>
      </c>
      <c r="C38" s="21">
        <f>C40+C39</f>
        <v>36070</v>
      </c>
    </row>
    <row r="39" spans="1:4" s="25" customFormat="1" ht="15.75" customHeight="1">
      <c r="A39" s="43" t="s">
        <v>55</v>
      </c>
      <c r="B39" s="36" t="s">
        <v>60</v>
      </c>
      <c r="C39" s="69">
        <f>8069.1-2187.4</f>
        <v>5881.700000000001</v>
      </c>
      <c r="D39" s="25">
        <v>444.1</v>
      </c>
    </row>
    <row r="40" spans="1:4" s="25" customFormat="1" ht="13.5" customHeight="1">
      <c r="A40" s="43" t="s">
        <v>63</v>
      </c>
      <c r="B40" s="27" t="s">
        <v>64</v>
      </c>
      <c r="C40" s="69">
        <f>30217.8-20-9.5</f>
        <v>30188.3</v>
      </c>
      <c r="D40" s="25">
        <v>100</v>
      </c>
    </row>
    <row r="41" spans="1:3" ht="15.75" customHeight="1">
      <c r="A41" s="56" t="s">
        <v>12</v>
      </c>
      <c r="B41" s="20" t="s">
        <v>42</v>
      </c>
      <c r="C41" s="21">
        <f>C43+C42</f>
        <v>2852.8</v>
      </c>
    </row>
    <row r="42" spans="1:3" ht="51.75" customHeight="1">
      <c r="A42" s="41" t="s">
        <v>13</v>
      </c>
      <c r="B42" s="37" t="s">
        <v>61</v>
      </c>
      <c r="C42" s="23">
        <v>833.3</v>
      </c>
    </row>
    <row r="43" spans="1:4" ht="24.75" customHeight="1">
      <c r="A43" s="41" t="s">
        <v>69</v>
      </c>
      <c r="B43" s="22" t="s">
        <v>62</v>
      </c>
      <c r="C43" s="23">
        <v>2019.5</v>
      </c>
      <c r="D43" s="12">
        <v>1032</v>
      </c>
    </row>
    <row r="44" spans="1:3" ht="12.75" customHeight="1" hidden="1">
      <c r="A44" s="39" t="s">
        <v>14</v>
      </c>
      <c r="B44" s="20" t="s">
        <v>4</v>
      </c>
      <c r="C44" s="21">
        <f>C45</f>
        <v>0</v>
      </c>
    </row>
    <row r="45" spans="1:3" ht="25.5" customHeight="1" hidden="1">
      <c r="A45" s="40" t="s">
        <v>15</v>
      </c>
      <c r="B45" s="22" t="s">
        <v>2</v>
      </c>
      <c r="C45" s="23">
        <v>0</v>
      </c>
    </row>
    <row r="46" spans="1:3" ht="15.75" customHeight="1">
      <c r="A46" s="56" t="s">
        <v>16</v>
      </c>
      <c r="B46" s="20" t="s">
        <v>43</v>
      </c>
      <c r="C46" s="21">
        <v>4789.6</v>
      </c>
    </row>
    <row r="47" spans="1:3" ht="15.75" customHeight="1">
      <c r="A47" s="56" t="s">
        <v>20</v>
      </c>
      <c r="B47" s="20" t="s">
        <v>19</v>
      </c>
      <c r="C47" s="21">
        <v>170.8</v>
      </c>
    </row>
    <row r="48" spans="1:3" ht="17.25" customHeight="1">
      <c r="A48" s="56" t="s">
        <v>17</v>
      </c>
      <c r="B48" s="28" t="s">
        <v>44</v>
      </c>
      <c r="C48" s="29">
        <f>C49+C54</f>
        <v>876472.9000000001</v>
      </c>
    </row>
    <row r="49" spans="1:3" ht="24.75" customHeight="1">
      <c r="A49" s="56" t="s">
        <v>18</v>
      </c>
      <c r="B49" s="20" t="s">
        <v>52</v>
      </c>
      <c r="C49" s="21">
        <f>SUM(C50:C53)</f>
        <v>858756.9000000001</v>
      </c>
    </row>
    <row r="50" spans="1:3" ht="18" customHeight="1">
      <c r="A50" s="41" t="s">
        <v>84</v>
      </c>
      <c r="B50" s="53" t="s">
        <v>81</v>
      </c>
      <c r="C50" s="23">
        <v>50623.7</v>
      </c>
    </row>
    <row r="51" spans="1:4" ht="18.75" customHeight="1">
      <c r="A51" s="41" t="s">
        <v>85</v>
      </c>
      <c r="B51" s="53" t="s">
        <v>82</v>
      </c>
      <c r="C51" s="23">
        <f>11962.6+107744.6</f>
        <v>119707.20000000001</v>
      </c>
      <c r="D51" s="12">
        <v>-12500</v>
      </c>
    </row>
    <row r="52" spans="1:4" ht="18.75" customHeight="1">
      <c r="A52" s="41" t="s">
        <v>86</v>
      </c>
      <c r="B52" s="53" t="s">
        <v>80</v>
      </c>
      <c r="C52" s="65">
        <f>633806.3-1305.5+1580.3</f>
        <v>634081.1000000001</v>
      </c>
      <c r="D52" s="12">
        <f>64220.4+12.7</f>
        <v>64233.1</v>
      </c>
    </row>
    <row r="53" spans="1:4" ht="15.75" customHeight="1">
      <c r="A53" s="42" t="s">
        <v>87</v>
      </c>
      <c r="B53" s="54" t="s">
        <v>31</v>
      </c>
      <c r="C53" s="66">
        <f>30384.4-3.5+455.3+23491.7+17</f>
        <v>54344.9</v>
      </c>
      <c r="D53" s="12">
        <v>8149.4</v>
      </c>
    </row>
    <row r="54" spans="1:3" ht="16.5" customHeight="1">
      <c r="A54" s="56" t="s">
        <v>77</v>
      </c>
      <c r="B54" s="20" t="s">
        <v>78</v>
      </c>
      <c r="C54" s="21">
        <f>C55</f>
        <v>17716</v>
      </c>
    </row>
    <row r="55" spans="1:3" ht="20.25" customHeight="1" thickBot="1">
      <c r="A55" s="41" t="s">
        <v>83</v>
      </c>
      <c r="B55" s="30" t="s">
        <v>79</v>
      </c>
      <c r="C55" s="23">
        <v>17716</v>
      </c>
    </row>
    <row r="56" spans="1:3" s="32" customFormat="1" ht="17.25" customHeight="1" thickBot="1">
      <c r="A56" s="70" t="s">
        <v>35</v>
      </c>
      <c r="B56" s="71"/>
      <c r="C56" s="31">
        <f>C48+C16</f>
        <v>1267050.2000000002</v>
      </c>
    </row>
    <row r="58" ht="0.75" customHeight="1"/>
    <row r="59" ht="8.25" customHeight="1"/>
    <row r="60" ht="3" customHeight="1" hidden="1"/>
    <row r="61" ht="10.5" customHeight="1">
      <c r="C61" s="33"/>
    </row>
    <row r="62" ht="12.75">
      <c r="C62" s="38"/>
    </row>
    <row r="63" ht="12.75">
      <c r="C63" s="24"/>
    </row>
    <row r="67" ht="12.75">
      <c r="C67" s="34"/>
    </row>
  </sheetData>
  <sheetProtection/>
  <mergeCells count="5">
    <mergeCell ref="A56:B56"/>
    <mergeCell ref="A11:C11"/>
    <mergeCell ref="A14:A15"/>
    <mergeCell ref="B14:B15"/>
    <mergeCell ref="C14:C15"/>
  </mergeCells>
  <printOptions/>
  <pageMargins left="0.7874015748031497" right="0.31496062992125984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7.00390625" style="0" customWidth="1"/>
    <col min="2" max="2" width="8.625" style="0" customWidth="1"/>
    <col min="3" max="3" width="13.00390625" style="0" customWidth="1"/>
    <col min="4" max="4" width="13.625" style="0" customWidth="1"/>
    <col min="5" max="5" width="13.25390625" style="4" customWidth="1"/>
  </cols>
  <sheetData>
    <row r="1" ht="12.75">
      <c r="A1" s="3" t="s">
        <v>46</v>
      </c>
    </row>
    <row r="2" ht="12.75">
      <c r="C2" s="1"/>
    </row>
    <row r="3" ht="12.75">
      <c r="C3" s="1"/>
    </row>
    <row r="4" ht="12.75">
      <c r="C4" s="1"/>
    </row>
    <row r="5" spans="1:4" ht="14.25">
      <c r="A5" t="s">
        <v>47</v>
      </c>
      <c r="C5" s="5">
        <f>'прил. 2 на 2018г.'!C18*100/51.63</f>
        <v>444751.8884369552</v>
      </c>
      <c r="D5" s="6" t="s">
        <v>48</v>
      </c>
    </row>
    <row r="6" spans="3:4" ht="12.75">
      <c r="C6" s="2"/>
      <c r="D6" s="6"/>
    </row>
    <row r="7" spans="1:8" ht="14.25">
      <c r="A7" t="s">
        <v>72</v>
      </c>
      <c r="C7" s="7">
        <f>C5*0.15</f>
        <v>66712.78326554329</v>
      </c>
      <c r="D7" s="6" t="s">
        <v>48</v>
      </c>
      <c r="E7" s="8"/>
      <c r="F7" s="2"/>
      <c r="G7" s="2"/>
      <c r="H7" s="2"/>
    </row>
    <row r="8" spans="1:8" ht="15.75">
      <c r="A8" s="9" t="s">
        <v>96</v>
      </c>
      <c r="B8" s="9"/>
      <c r="C8" s="10">
        <f>C5*0.3663</f>
        <v>162912.6167344567</v>
      </c>
      <c r="D8" s="11" t="s">
        <v>48</v>
      </c>
      <c r="E8" s="8"/>
      <c r="F8" s="2"/>
      <c r="G8" s="2"/>
      <c r="H8" s="2"/>
    </row>
    <row r="9" spans="1:8" ht="14.25">
      <c r="A9" t="s">
        <v>49</v>
      </c>
      <c r="C9" s="5">
        <f>SUM(C7:C8)</f>
        <v>229625.4</v>
      </c>
      <c r="D9" s="6" t="s">
        <v>48</v>
      </c>
      <c r="E9" s="8"/>
      <c r="F9" s="2"/>
      <c r="G9" s="2"/>
      <c r="H9" s="2"/>
    </row>
    <row r="10" spans="3:8" ht="12.75">
      <c r="C10" s="2"/>
      <c r="D10" s="2"/>
      <c r="E10" s="8"/>
      <c r="F10" s="2"/>
      <c r="G10" s="2"/>
      <c r="H10" s="2"/>
    </row>
    <row r="11" spans="3:8" ht="12.75">
      <c r="C11" s="2"/>
      <c r="D11" s="2"/>
      <c r="E11" s="8"/>
      <c r="F11" s="2"/>
      <c r="G11" s="2"/>
      <c r="H11" s="2"/>
    </row>
    <row r="12" spans="3:8" ht="12.75">
      <c r="C12" s="2"/>
      <c r="D12" s="2"/>
      <c r="E12" s="8"/>
      <c r="F12" s="2"/>
      <c r="G12" s="2"/>
      <c r="H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2018-05-07T12:30:28Z</cp:lastPrinted>
  <dcterms:created xsi:type="dcterms:W3CDTF">2005-12-26T07:27:52Z</dcterms:created>
  <dcterms:modified xsi:type="dcterms:W3CDTF">2018-05-07T12:30:49Z</dcterms:modified>
  <cp:category/>
  <cp:version/>
  <cp:contentType/>
  <cp:contentStatus/>
</cp:coreProperties>
</file>