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15" windowWidth="17430" windowHeight="10965" tabRatio="611" activeTab="0"/>
  </bookViews>
  <sheets>
    <sheet name="прил.4 на июнь 2018" sheetId="1" r:id="rId1"/>
  </sheets>
  <definedNames>
    <definedName name="_xlnm._FilterDatabase" localSheetId="0" hidden="1">'прил.4 на июнь 2018'!$A$14:$C$80</definedName>
    <definedName name="_xlnm.Print_Titles" localSheetId="0">'прил.4 на июнь 2018'!$14:$14</definedName>
  </definedNames>
  <calcPr fullCalcOnLoad="1"/>
</workbook>
</file>

<file path=xl/sharedStrings.xml><?xml version="1.0" encoding="utf-8"?>
<sst xmlns="http://schemas.openxmlformats.org/spreadsheetml/2006/main" count="78" uniqueCount="78">
  <si>
    <t>Приложение  4</t>
  </si>
  <si>
    <t>№ п/п</t>
  </si>
  <si>
    <t>Всего субсидий</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</si>
  <si>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</si>
  <si>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</si>
  <si>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</si>
  <si>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</si>
  <si>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</si>
  <si>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</si>
  <si>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</si>
  <si>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</si>
  <si>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</si>
  <si>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</si>
  <si>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</si>
  <si>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</si>
  <si>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</si>
  <si>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</si>
  <si>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</si>
  <si>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</si>
  <si>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</si>
  <si>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</si>
  <si>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</si>
  <si>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</si>
  <si>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</si>
  <si>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</si>
  <si>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</si>
  <si>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</si>
  <si>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</si>
  <si>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</si>
  <si>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</si>
  <si>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t>
  </si>
  <si>
    <t>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</si>
  <si>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</si>
  <si>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</si>
  <si>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</si>
  <si>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</si>
  <si>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на 2018 год </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</si>
  <si>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</si>
  <si>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</si>
  <si>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</si>
  <si>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</si>
  <si>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</si>
  <si>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</si>
  <si>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</si>
  <si>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</si>
  <si>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</si>
  <si>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</si>
  <si>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</si>
  <si>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Субвенции бюджетам муниципальных образований Ленинградской области на осуществление отдельного государственного полномочия Ленинградской  области по предоставлению мер социальной поддержки по оплате за наем, техническое 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</si>
  <si>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</si>
  <si>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</si>
  <si>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</si>
  <si>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</si>
  <si>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</si>
  <si>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</si>
  <si>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</si>
  <si>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</si>
  <si>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</si>
  <si>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</si>
  <si>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изготовления и ремонта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лицам, реабилитированным в соответствии с Законом Российской Федерации от 18 октября 1991 года № 1761-1 "О реабилитации жертв политических репрессий" и имеющим инвалидность или являющимся пенсионерами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</si>
  <si>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социального обслуживания граждан (кроме социального обслуживания, предоставляемого в стационарной форме с постоянным проживанием); по назначению выплаты поставщику (поставщикам) социальных услуг компенсации, если гражданин получает социальные услуги (кроме социальных услуг, предоставляемых в стационарной форме социального обслуживания с постоянным проживанием), предусмотренные индивидуальной программой предоставления социальных услуг, у поставщика (поставщиков) социальных услуг, который включен в реестр поставщиков социальных услуг в Ленинградской области, но не участвует в выполнении государственного задания (заказа); по принятию решения о признании гражданина нуждающимся в социальном обслуживании (кроме социальных услуг, предоставляемых в стационарной форме социального обслуживания с постоянным проживанием) либо об отказе гражданину в социальном обслуживании; по составлению индивидуальной программы предоставления социальных услуг (кроме социальных услуг, предоставляемых в стационарной форме социального обслуживания с постоянным проживанием); по апробации методик и технологий в сфере социального обслуживания граждан (кроме социального обслуживания, предоставляемого в стационарной форме с постоянным проживанием)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</si>
  <si>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</si>
  <si>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</si>
  <si>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</si>
  <si>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</si>
  <si>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</si>
  <si>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 xml:space="preserve">Субсидии бюджетам муниципальных образований Ленинградской области на капитальный ремонт и ремонт автомобильных дорог общего пользования местного значения, предоставляемые за счет средств дорожного фонда Ленинградской области  </t>
  </si>
  <si>
    <t>Субсидии бюджетам муниципальных образований Ленинградской области на строительство, проектирование и реконструкцию спортивных залов и физкультурно-оздоровительных комплексов</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</si>
  <si>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</si>
  <si>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</si>
  <si>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</si>
  <si>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</si>
  <si>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от 20.12.2017   № 395-рсд</t>
  </si>
  <si>
    <t>Субвенции бюджетам муниципальных образований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</si>
  <si>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</si>
  <si>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t>
  </si>
  <si>
    <t>(в редакции решения совета депутатов от 27.06.2018 №  485-рсд)</t>
  </si>
  <si>
    <t>к решению совета депутатов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</si>
</sst>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2">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sz val="10"/>
      <color indexed="8"/>
      <name val="Arial"/>
      <family val="2"/>
    </font>
    <font>
      <b/>
      <sz val="10"/>
      <name val="Arial"/>
      <family val="2"/>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style="thin"/>
      <right style="medium"/>
      <top style="thin"/>
      <bottom style="thin"/>
    </border>
    <border>
      <left style="medium"/>
      <right style="thin"/>
      <top style="medium"/>
      <bottom>
        <color indexed="63"/>
      </bottom>
    </border>
    <border>
      <left style="thin"/>
      <right style="thin"/>
      <top style="thin"/>
      <bottom style="thin"/>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60">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0" fillId="0" borderId="0" xfId="0" applyFont="1" applyFill="1" applyAlignment="1">
      <alignment/>
    </xf>
    <xf numFmtId="0" fontId="10" fillId="33" borderId="10" xfId="0" applyFont="1" applyFill="1" applyBorder="1" applyAlignment="1">
      <alignment horizontal="center"/>
    </xf>
    <xf numFmtId="179" fontId="0" fillId="33" borderId="12"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0" fontId="0" fillId="0" borderId="13" xfId="0" applyFont="1" applyFill="1" applyBorder="1" applyAlignment="1">
      <alignment horizontal="center" wrapText="1"/>
    </xf>
    <xf numFmtId="0" fontId="10" fillId="33" borderId="14"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5" xfId="0" applyFont="1" applyFill="1" applyBorder="1" applyAlignment="1">
      <alignment horizontal="center" vertical="top" wrapText="1"/>
    </xf>
    <xf numFmtId="0" fontId="0" fillId="0" borderId="16" xfId="0" applyFont="1" applyFill="1" applyBorder="1" applyAlignment="1">
      <alignment vertical="top" wrapText="1"/>
    </xf>
    <xf numFmtId="0" fontId="10" fillId="0" borderId="14" xfId="0" applyFont="1" applyFill="1" applyBorder="1" applyAlignment="1">
      <alignment horizontal="left" vertical="top" wrapText="1"/>
    </xf>
    <xf numFmtId="0" fontId="12" fillId="0" borderId="14" xfId="0"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Fill="1" applyBorder="1" applyAlignment="1">
      <alignment vertical="top" wrapText="1"/>
    </xf>
    <xf numFmtId="179" fontId="1" fillId="33" borderId="12" xfId="0" applyNumberFormat="1" applyFont="1" applyFill="1" applyBorder="1" applyAlignment="1">
      <alignment/>
    </xf>
    <xf numFmtId="179" fontId="3" fillId="33" borderId="12" xfId="0" applyNumberFormat="1" applyFont="1" applyFill="1" applyBorder="1" applyAlignment="1">
      <alignment/>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7" xfId="0" applyFont="1" applyFill="1" applyBorder="1" applyAlignment="1">
      <alignment horizontal="center" vertical="center" wrapText="1"/>
    </xf>
    <xf numFmtId="179" fontId="0" fillId="33" borderId="18" xfId="0" applyNumberFormat="1" applyFont="1" applyFill="1" applyBorder="1" applyAlignment="1">
      <alignment wrapText="1"/>
    </xf>
    <xf numFmtId="179" fontId="3" fillId="33" borderId="19" xfId="0" applyNumberFormat="1" applyFont="1" applyFill="1" applyBorder="1" applyAlignment="1">
      <alignment/>
    </xf>
    <xf numFmtId="179" fontId="16" fillId="33" borderId="17" xfId="0" applyNumberFormat="1" applyFont="1" applyFill="1" applyBorder="1" applyAlignment="1">
      <alignment/>
    </xf>
    <xf numFmtId="0" fontId="0" fillId="0" borderId="0" xfId="0" applyFont="1" applyFill="1" applyBorder="1" applyAlignment="1">
      <alignment horizontal="right" wrapText="1"/>
    </xf>
    <xf numFmtId="0" fontId="0" fillId="0" borderId="0" xfId="0" applyFont="1" applyFill="1" applyBorder="1" applyAlignment="1">
      <alignment wrapText="1"/>
    </xf>
    <xf numFmtId="0" fontId="11" fillId="0" borderId="0" xfId="0" applyFont="1" applyFill="1" applyAlignment="1">
      <alignment horizontal="right"/>
    </xf>
    <xf numFmtId="0" fontId="11" fillId="0" borderId="0" xfId="0" applyFont="1" applyFill="1" applyAlignment="1">
      <alignment horizontal="right" vertical="center"/>
    </xf>
    <xf numFmtId="179" fontId="0" fillId="33" borderId="12" xfId="0" applyNumberFormat="1" applyFont="1" applyFill="1" applyBorder="1" applyAlignment="1">
      <alignment horizontal="right"/>
    </xf>
    <xf numFmtId="0" fontId="10" fillId="0" borderId="0" xfId="0" applyFont="1" applyFill="1" applyBorder="1" applyAlignment="1">
      <alignment horizontal="center"/>
    </xf>
    <xf numFmtId="0" fontId="14" fillId="0" borderId="20" xfId="0" applyFont="1" applyFill="1" applyBorder="1" applyAlignment="1">
      <alignment horizontal="left"/>
    </xf>
    <xf numFmtId="0" fontId="14" fillId="0" borderId="21" xfId="0" applyFont="1" applyFill="1" applyBorder="1" applyAlignment="1">
      <alignment horizontal="left"/>
    </xf>
    <xf numFmtId="0" fontId="15" fillId="0" borderId="22" xfId="0" applyFont="1" applyFill="1" applyBorder="1" applyAlignment="1">
      <alignment horizontal="left"/>
    </xf>
    <xf numFmtId="0" fontId="15" fillId="0" borderId="23"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0" fillId="0" borderId="14" xfId="0" applyFont="1" applyFill="1" applyBorder="1" applyAlignment="1">
      <alignment horizontal="left"/>
    </xf>
    <xf numFmtId="0" fontId="13" fillId="0" borderId="20" xfId="0" applyFont="1" applyFill="1" applyBorder="1" applyAlignment="1">
      <alignment horizontal="left"/>
    </xf>
    <xf numFmtId="0" fontId="13" fillId="0" borderId="21" xfId="0" applyFont="1" applyFill="1" applyBorder="1" applyAlignment="1">
      <alignment horizontal="left"/>
    </xf>
    <xf numFmtId="0" fontId="13" fillId="33" borderId="10" xfId="0" applyFont="1" applyFill="1" applyBorder="1" applyAlignment="1">
      <alignment horizontal="left"/>
    </xf>
    <xf numFmtId="0" fontId="13" fillId="33" borderId="14" xfId="0" applyFont="1" applyFill="1" applyBorder="1" applyAlignment="1">
      <alignment horizontal="left"/>
    </xf>
    <xf numFmtId="0" fontId="13" fillId="33" borderId="20" xfId="0" applyFont="1" applyFill="1" applyBorder="1" applyAlignment="1">
      <alignment horizontal="left" wrapText="1"/>
    </xf>
    <xf numFmtId="0" fontId="13" fillId="33" borderId="21" xfId="0" applyFont="1" applyFill="1" applyBorder="1" applyAlignment="1">
      <alignment horizontal="left" wrapText="1"/>
    </xf>
    <xf numFmtId="0" fontId="14" fillId="33" borderId="10" xfId="0" applyFont="1" applyFill="1" applyBorder="1" applyAlignment="1">
      <alignment horizontal="left"/>
    </xf>
    <xf numFmtId="0" fontId="14" fillId="33" borderId="14"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80"/>
  <sheetViews>
    <sheetView tabSelected="1" zoomScalePageLayoutView="0" workbookViewId="0" topLeftCell="A1">
      <selection activeCell="B13" sqref="B1:C16384"/>
    </sheetView>
  </sheetViews>
  <sheetFormatPr defaultColWidth="9.00390625" defaultRowHeight="12.75"/>
  <cols>
    <col min="1" max="1" width="6.375" style="6" customWidth="1"/>
    <col min="2" max="2" width="124.125" style="23" customWidth="1"/>
    <col min="3" max="3" width="13.625" style="14" customWidth="1"/>
    <col min="4" max="4" width="9.125" style="11" customWidth="1"/>
    <col min="5" max="16384" width="9.125" style="1" customWidth="1"/>
  </cols>
  <sheetData>
    <row r="2" spans="1:4" s="8" customFormat="1" ht="15">
      <c r="A2" s="7"/>
      <c r="B2" s="19"/>
      <c r="C2" s="32" t="s">
        <v>0</v>
      </c>
      <c r="D2" s="39"/>
    </row>
    <row r="3" spans="1:4" s="9" customFormat="1" ht="15">
      <c r="A3" s="7"/>
      <c r="B3" s="20"/>
      <c r="C3" s="32" t="s">
        <v>77</v>
      </c>
      <c r="D3" s="40"/>
    </row>
    <row r="4" spans="1:4" s="9" customFormat="1" ht="15">
      <c r="A4" s="7"/>
      <c r="B4" s="21"/>
      <c r="C4" s="32" t="s">
        <v>3</v>
      </c>
      <c r="D4" s="40"/>
    </row>
    <row r="5" spans="1:4" s="9" customFormat="1" ht="15">
      <c r="A5" s="7"/>
      <c r="B5" s="21"/>
      <c r="C5" s="32" t="s">
        <v>4</v>
      </c>
      <c r="D5" s="40"/>
    </row>
    <row r="6" spans="1:4" s="9" customFormat="1" ht="15">
      <c r="A6" s="7"/>
      <c r="B6" s="21"/>
      <c r="C6" s="32" t="s">
        <v>5</v>
      </c>
      <c r="D6" s="40"/>
    </row>
    <row r="7" spans="1:4" s="9" customFormat="1" ht="15">
      <c r="A7" s="7"/>
      <c r="B7" s="21"/>
      <c r="C7" s="41" t="s">
        <v>72</v>
      </c>
      <c r="D7" s="40"/>
    </row>
    <row r="8" spans="1:4" s="9" customFormat="1" ht="15">
      <c r="A8" s="7"/>
      <c r="B8" s="21"/>
      <c r="C8" s="41" t="s">
        <v>76</v>
      </c>
      <c r="D8" s="40"/>
    </row>
    <row r="9" spans="1:4" s="9" customFormat="1" ht="15">
      <c r="A9" s="7"/>
      <c r="B9" s="21"/>
      <c r="C9" s="42"/>
      <c r="D9" s="40"/>
    </row>
    <row r="10" spans="1:4" s="9" customFormat="1" ht="12.75">
      <c r="A10" s="7"/>
      <c r="B10" s="20"/>
      <c r="C10" s="33"/>
      <c r="D10" s="40"/>
    </row>
    <row r="11" spans="1:4" s="9" customFormat="1" ht="18.75">
      <c r="A11" s="49" t="s">
        <v>6</v>
      </c>
      <c r="B11" s="49"/>
      <c r="C11" s="49"/>
      <c r="D11" s="40"/>
    </row>
    <row r="12" spans="1:4" s="9" customFormat="1" ht="18.75">
      <c r="A12" s="4"/>
      <c r="B12" s="22" t="s">
        <v>36</v>
      </c>
      <c r="C12" s="34"/>
      <c r="D12" s="40"/>
    </row>
    <row r="13" ht="13.5" thickBot="1"/>
    <row r="14" spans="1:3" ht="30.75" customHeight="1" thickBot="1">
      <c r="A14" s="10" t="s">
        <v>1</v>
      </c>
      <c r="B14" s="24" t="s">
        <v>10</v>
      </c>
      <c r="C14" s="35" t="s">
        <v>12</v>
      </c>
    </row>
    <row r="15" spans="1:3" ht="21" customHeight="1">
      <c r="A15" s="17">
        <v>1</v>
      </c>
      <c r="B15" s="25" t="s">
        <v>18</v>
      </c>
      <c r="C15" s="36">
        <v>50623.7</v>
      </c>
    </row>
    <row r="16" spans="1:3" s="11" customFormat="1" ht="16.5" customHeight="1">
      <c r="A16" s="50" t="s">
        <v>11</v>
      </c>
      <c r="B16" s="51"/>
      <c r="C16" s="30">
        <f>SUM(C15:C15)</f>
        <v>50623.7</v>
      </c>
    </row>
    <row r="17" spans="1:4" s="2" customFormat="1" ht="28.5" customHeight="1">
      <c r="A17" s="5">
        <v>2</v>
      </c>
      <c r="B17" s="26" t="s">
        <v>19</v>
      </c>
      <c r="C17" s="13">
        <v>885.1</v>
      </c>
      <c r="D17" s="11"/>
    </row>
    <row r="18" spans="1:4" s="2" customFormat="1" ht="24.75" customHeight="1">
      <c r="A18" s="5">
        <v>3</v>
      </c>
      <c r="B18" s="26" t="s">
        <v>20</v>
      </c>
      <c r="C18" s="13">
        <f>4049.5-54</f>
        <v>3995.5</v>
      </c>
      <c r="D18" s="11"/>
    </row>
    <row r="19" spans="1:4" s="2" customFormat="1" ht="24" customHeight="1">
      <c r="A19" s="5">
        <v>4</v>
      </c>
      <c r="B19" s="26" t="s">
        <v>21</v>
      </c>
      <c r="C19" s="13">
        <v>619.7</v>
      </c>
      <c r="D19" s="11"/>
    </row>
    <row r="20" spans="1:4" s="2" customFormat="1" ht="27" customHeight="1">
      <c r="A20" s="5">
        <v>5</v>
      </c>
      <c r="B20" s="26" t="s">
        <v>22</v>
      </c>
      <c r="C20" s="13">
        <f>237.6-59.4</f>
        <v>178.2</v>
      </c>
      <c r="D20" s="11"/>
    </row>
    <row r="21" spans="1:4" s="2" customFormat="1" ht="24.75" customHeight="1">
      <c r="A21" s="5">
        <v>6</v>
      </c>
      <c r="B21" s="27" t="s">
        <v>16</v>
      </c>
      <c r="C21" s="13">
        <f>1848.6+302.7</f>
        <v>2151.2999999999997</v>
      </c>
      <c r="D21" s="11"/>
    </row>
    <row r="22" spans="1:4" s="2" customFormat="1" ht="21" customHeight="1">
      <c r="A22" s="5">
        <v>7</v>
      </c>
      <c r="B22" s="26" t="s">
        <v>64</v>
      </c>
      <c r="C22" s="13">
        <v>400</v>
      </c>
      <c r="D22" s="11"/>
    </row>
    <row r="23" spans="1:4" s="2" customFormat="1" ht="24.75" customHeight="1">
      <c r="A23" s="5">
        <v>8</v>
      </c>
      <c r="B23" s="28" t="s">
        <v>17</v>
      </c>
      <c r="C23" s="13">
        <v>53.9</v>
      </c>
      <c r="D23" s="11"/>
    </row>
    <row r="24" spans="1:4" s="2" customFormat="1" ht="24.75" customHeight="1">
      <c r="A24" s="5">
        <v>9</v>
      </c>
      <c r="B24" s="26" t="s">
        <v>23</v>
      </c>
      <c r="C24" s="13">
        <v>105</v>
      </c>
      <c r="D24" s="11"/>
    </row>
    <row r="25" spans="1:4" s="2" customFormat="1" ht="24.75" customHeight="1">
      <c r="A25" s="5">
        <v>10</v>
      </c>
      <c r="B25" s="26" t="s">
        <v>24</v>
      </c>
      <c r="C25" s="13">
        <v>103.6</v>
      </c>
      <c r="D25" s="11"/>
    </row>
    <row r="26" spans="1:4" s="2" customFormat="1" ht="24" customHeight="1">
      <c r="A26" s="5">
        <v>11</v>
      </c>
      <c r="B26" s="26" t="s">
        <v>65</v>
      </c>
      <c r="C26" s="13">
        <v>3449.1</v>
      </c>
      <c r="D26" s="11"/>
    </row>
    <row r="27" spans="1:4" s="2" customFormat="1" ht="29.25" customHeight="1">
      <c r="A27" s="5">
        <v>12</v>
      </c>
      <c r="B27" s="26" t="s">
        <v>66</v>
      </c>
      <c r="C27" s="13">
        <v>210.5</v>
      </c>
      <c r="D27" s="11"/>
    </row>
    <row r="28" spans="1:4" s="2" customFormat="1" ht="32.25" customHeight="1">
      <c r="A28" s="5">
        <v>13</v>
      </c>
      <c r="B28" s="26" t="s">
        <v>67</v>
      </c>
      <c r="C28" s="13">
        <v>106252</v>
      </c>
      <c r="D28" s="11"/>
    </row>
    <row r="29" spans="1:4" s="2" customFormat="1" ht="32.25" customHeight="1">
      <c r="A29" s="5">
        <v>14</v>
      </c>
      <c r="B29" s="26" t="s">
        <v>71</v>
      </c>
      <c r="C29" s="13">
        <v>360.1</v>
      </c>
      <c r="D29" s="11"/>
    </row>
    <row r="30" spans="1:4" s="2" customFormat="1" ht="47.25" customHeight="1">
      <c r="A30" s="5">
        <v>15</v>
      </c>
      <c r="B30" s="26" t="s">
        <v>70</v>
      </c>
      <c r="C30" s="13">
        <v>1132.5</v>
      </c>
      <c r="D30" s="11"/>
    </row>
    <row r="31" spans="1:3" s="11" customFormat="1" ht="15" customHeight="1">
      <c r="A31" s="52" t="s">
        <v>2</v>
      </c>
      <c r="B31" s="53"/>
      <c r="C31" s="30">
        <f>SUM(C17:C30)</f>
        <v>119896.5</v>
      </c>
    </row>
    <row r="32" spans="1:4" s="2" customFormat="1" ht="66.75" customHeight="1">
      <c r="A32" s="12">
        <v>16</v>
      </c>
      <c r="B32" s="26" t="s">
        <v>41</v>
      </c>
      <c r="C32" s="13">
        <f>20574.7+3792</f>
        <v>24366.7</v>
      </c>
      <c r="D32" s="11"/>
    </row>
    <row r="33" spans="1:3" ht="25.5" customHeight="1">
      <c r="A33" s="12">
        <v>17</v>
      </c>
      <c r="B33" s="28" t="s">
        <v>62</v>
      </c>
      <c r="C33" s="13">
        <v>428.5</v>
      </c>
    </row>
    <row r="34" spans="1:4" s="14" customFormat="1" ht="96" customHeight="1">
      <c r="A34" s="5">
        <v>18</v>
      </c>
      <c r="B34" s="18" t="s">
        <v>59</v>
      </c>
      <c r="C34" s="13">
        <v>1715.6</v>
      </c>
      <c r="D34" s="16"/>
    </row>
    <row r="35" spans="1:4" s="14" customFormat="1" ht="165.75" customHeight="1">
      <c r="A35" s="5">
        <v>19</v>
      </c>
      <c r="B35" s="18" t="s">
        <v>60</v>
      </c>
      <c r="C35" s="13">
        <f>66241.6-2219.8</f>
        <v>64021.8</v>
      </c>
      <c r="D35" s="16"/>
    </row>
    <row r="36" spans="1:4" s="14" customFormat="1" ht="38.25" customHeight="1">
      <c r="A36" s="5">
        <v>20</v>
      </c>
      <c r="B36" s="18" t="s">
        <v>61</v>
      </c>
      <c r="C36" s="13">
        <v>16391.4</v>
      </c>
      <c r="D36" s="16"/>
    </row>
    <row r="37" spans="1:4" s="14" customFormat="1" ht="72.75" customHeight="1">
      <c r="A37" s="5">
        <v>21</v>
      </c>
      <c r="B37" s="18" t="s">
        <v>37</v>
      </c>
      <c r="C37" s="13">
        <f>231755.6+23661</f>
        <v>255416.6</v>
      </c>
      <c r="D37" s="16"/>
    </row>
    <row r="38" spans="1:4" s="14" customFormat="1" ht="27.75" customHeight="1">
      <c r="A38" s="5">
        <v>22</v>
      </c>
      <c r="B38" s="18" t="s">
        <v>63</v>
      </c>
      <c r="C38" s="13">
        <v>1302.5</v>
      </c>
      <c r="D38" s="16"/>
    </row>
    <row r="39" spans="1:4" s="14" customFormat="1" ht="29.25" customHeight="1">
      <c r="A39" s="12">
        <v>23</v>
      </c>
      <c r="B39" s="18" t="s">
        <v>54</v>
      </c>
      <c r="C39" s="13">
        <v>703.8</v>
      </c>
      <c r="D39" s="16"/>
    </row>
    <row r="40" spans="1:3" ht="38.25" customHeight="1">
      <c r="A40" s="5">
        <v>24</v>
      </c>
      <c r="B40" s="28" t="s">
        <v>45</v>
      </c>
      <c r="C40" s="13">
        <v>18470.8</v>
      </c>
    </row>
    <row r="41" spans="1:3" ht="62.25" customHeight="1">
      <c r="A41" s="12">
        <v>25</v>
      </c>
      <c r="B41" s="28" t="s">
        <v>46</v>
      </c>
      <c r="C41" s="13">
        <v>634.5</v>
      </c>
    </row>
    <row r="42" spans="1:4" s="2" customFormat="1" ht="83.25" customHeight="1">
      <c r="A42" s="5">
        <v>26</v>
      </c>
      <c r="B42" s="29" t="s">
        <v>48</v>
      </c>
      <c r="C42" s="13">
        <v>1676.2</v>
      </c>
      <c r="D42" s="11"/>
    </row>
    <row r="43" spans="1:4" s="3" customFormat="1" ht="25.5" customHeight="1">
      <c r="A43" s="12">
        <v>27</v>
      </c>
      <c r="B43" s="18" t="s">
        <v>56</v>
      </c>
      <c r="C43" s="13">
        <v>438.6</v>
      </c>
      <c r="D43" s="11"/>
    </row>
    <row r="44" spans="1:4" s="3" customFormat="1" ht="42" customHeight="1">
      <c r="A44" s="12">
        <v>28</v>
      </c>
      <c r="B44" s="18" t="s">
        <v>38</v>
      </c>
      <c r="C44" s="13">
        <v>10230</v>
      </c>
      <c r="D44" s="11"/>
    </row>
    <row r="45" spans="1:4" s="3" customFormat="1" ht="31.5" customHeight="1">
      <c r="A45" s="12">
        <v>29</v>
      </c>
      <c r="B45" s="28" t="s">
        <v>44</v>
      </c>
      <c r="C45" s="13">
        <v>486.9</v>
      </c>
      <c r="D45" s="11"/>
    </row>
    <row r="46" spans="1:4" s="3" customFormat="1" ht="27.75" customHeight="1">
      <c r="A46" s="12">
        <v>30</v>
      </c>
      <c r="B46" s="28" t="s">
        <v>40</v>
      </c>
      <c r="C46" s="13">
        <v>3524.3</v>
      </c>
      <c r="D46" s="11"/>
    </row>
    <row r="47" spans="1:4" s="3" customFormat="1" ht="38.25" customHeight="1">
      <c r="A47" s="12">
        <v>31</v>
      </c>
      <c r="B47" s="28" t="s">
        <v>58</v>
      </c>
      <c r="C47" s="13">
        <v>82766.6</v>
      </c>
      <c r="D47" s="11"/>
    </row>
    <row r="48" spans="1:4" s="3" customFormat="1" ht="68.25" customHeight="1">
      <c r="A48" s="12">
        <v>32</v>
      </c>
      <c r="B48" s="28" t="s">
        <v>47</v>
      </c>
      <c r="C48" s="13">
        <v>200</v>
      </c>
      <c r="D48" s="11"/>
    </row>
    <row r="49" spans="1:4" s="3" customFormat="1" ht="65.25" customHeight="1">
      <c r="A49" s="12">
        <v>33</v>
      </c>
      <c r="B49" s="28" t="s">
        <v>39</v>
      </c>
      <c r="C49" s="13">
        <f>149618.5+20223</f>
        <v>169841.5</v>
      </c>
      <c r="D49" s="11"/>
    </row>
    <row r="50" spans="1:4" s="15" customFormat="1" ht="30.75" customHeight="1">
      <c r="A50" s="12">
        <v>34</v>
      </c>
      <c r="B50" s="18" t="s">
        <v>43</v>
      </c>
      <c r="C50" s="13">
        <v>12888.8</v>
      </c>
      <c r="D50" s="16"/>
    </row>
    <row r="51" spans="1:4" s="15" customFormat="1" ht="66.75" customHeight="1">
      <c r="A51" s="5">
        <v>35</v>
      </c>
      <c r="B51" s="28" t="s">
        <v>52</v>
      </c>
      <c r="C51" s="13">
        <v>252</v>
      </c>
      <c r="D51" s="16"/>
    </row>
    <row r="52" spans="1:4" s="15" customFormat="1" ht="120" customHeight="1">
      <c r="A52" s="12">
        <v>36</v>
      </c>
      <c r="B52" s="18" t="s">
        <v>50</v>
      </c>
      <c r="C52" s="43">
        <v>5334.5</v>
      </c>
      <c r="D52" s="16"/>
    </row>
    <row r="53" spans="1:4" s="15" customFormat="1" ht="30.75" customHeight="1">
      <c r="A53" s="12">
        <v>37</v>
      </c>
      <c r="B53" s="28" t="s">
        <v>51</v>
      </c>
      <c r="C53" s="13">
        <f>1200+1511.9</f>
        <v>2711.9</v>
      </c>
      <c r="D53" s="16"/>
    </row>
    <row r="54" spans="1:4" s="15" customFormat="1" ht="36.75" customHeight="1">
      <c r="A54" s="12">
        <v>38</v>
      </c>
      <c r="B54" s="18" t="s">
        <v>57</v>
      </c>
      <c r="C54" s="13">
        <v>1561.1</v>
      </c>
      <c r="D54" s="16"/>
    </row>
    <row r="55" spans="1:3" s="16" customFormat="1" ht="63.75" customHeight="1">
      <c r="A55" s="12">
        <v>39</v>
      </c>
      <c r="B55" s="18" t="s">
        <v>55</v>
      </c>
      <c r="C55" s="13">
        <v>957</v>
      </c>
    </row>
    <row r="56" spans="1:3" s="16" customFormat="1" ht="26.25" customHeight="1">
      <c r="A56" s="12">
        <v>40</v>
      </c>
      <c r="B56" s="18" t="s">
        <v>42</v>
      </c>
      <c r="C56" s="13">
        <f>319.9+82.6</f>
        <v>402.5</v>
      </c>
    </row>
    <row r="57" spans="1:3" s="16" customFormat="1" ht="42.75" customHeight="1">
      <c r="A57" s="12">
        <v>41</v>
      </c>
      <c r="B57" s="18" t="s">
        <v>49</v>
      </c>
      <c r="C57" s="13">
        <f>16.8-1.5</f>
        <v>15.3</v>
      </c>
    </row>
    <row r="58" spans="1:3" s="16" customFormat="1" ht="36.75" customHeight="1">
      <c r="A58" s="12">
        <v>42</v>
      </c>
      <c r="B58" s="18" t="s">
        <v>53</v>
      </c>
      <c r="C58" s="13">
        <f>2604.2+585.3</f>
        <v>3189.5</v>
      </c>
    </row>
    <row r="59" spans="1:3" s="16" customFormat="1" ht="30" customHeight="1">
      <c r="A59" s="12">
        <v>43</v>
      </c>
      <c r="B59" s="18" t="s">
        <v>68</v>
      </c>
      <c r="C59" s="13">
        <v>54.5</v>
      </c>
    </row>
    <row r="60" spans="1:3" s="16" customFormat="1" ht="30" customHeight="1">
      <c r="A60" s="12">
        <v>44</v>
      </c>
      <c r="B60" s="18" t="s">
        <v>69</v>
      </c>
      <c r="C60" s="13">
        <v>193.4</v>
      </c>
    </row>
    <row r="61" spans="1:3" s="16" customFormat="1" ht="52.5" customHeight="1">
      <c r="A61" s="12">
        <v>45</v>
      </c>
      <c r="B61" s="18" t="s">
        <v>73</v>
      </c>
      <c r="C61" s="13">
        <v>1580.3</v>
      </c>
    </row>
    <row r="62" spans="1:4" s="14" customFormat="1" ht="17.25" customHeight="1">
      <c r="A62" s="54" t="s">
        <v>9</v>
      </c>
      <c r="B62" s="55"/>
      <c r="C62" s="30">
        <f>SUM(C32:C61)</f>
        <v>681757.1000000001</v>
      </c>
      <c r="D62" s="16"/>
    </row>
    <row r="63" spans="1:4" s="14" customFormat="1" ht="38.25" customHeight="1">
      <c r="A63" s="12">
        <v>46</v>
      </c>
      <c r="B63" s="18" t="s">
        <v>26</v>
      </c>
      <c r="C63" s="13">
        <v>438.3</v>
      </c>
      <c r="D63" s="16"/>
    </row>
    <row r="64" spans="1:4" s="14" customFormat="1" ht="38.25" customHeight="1">
      <c r="A64" s="12">
        <v>47</v>
      </c>
      <c r="B64" s="18" t="s">
        <v>30</v>
      </c>
      <c r="C64" s="13">
        <f>6328.1+2422.1+3283+4316.1</f>
        <v>16349.300000000001</v>
      </c>
      <c r="D64" s="16"/>
    </row>
    <row r="65" spans="1:4" s="14" customFormat="1" ht="38.25" customHeight="1">
      <c r="A65" s="12">
        <v>48</v>
      </c>
      <c r="B65" s="18" t="s">
        <v>31</v>
      </c>
      <c r="C65" s="13">
        <f>187.4+63.3+74.8+93.9</f>
        <v>419.4</v>
      </c>
      <c r="D65" s="16"/>
    </row>
    <row r="66" spans="1:4" s="14" customFormat="1" ht="38.25" customHeight="1">
      <c r="A66" s="12">
        <v>49</v>
      </c>
      <c r="B66" s="18" t="s">
        <v>32</v>
      </c>
      <c r="C66" s="13">
        <f>425.2+144.3+161.7+156.8</f>
        <v>888</v>
      </c>
      <c r="D66" s="16"/>
    </row>
    <row r="67" spans="1:4" s="14" customFormat="1" ht="38.25" customHeight="1">
      <c r="A67" s="12">
        <v>50</v>
      </c>
      <c r="B67" s="18" t="s">
        <v>75</v>
      </c>
      <c r="C67" s="13">
        <v>131.4</v>
      </c>
      <c r="D67" s="16"/>
    </row>
    <row r="68" spans="1:4" s="14" customFormat="1" ht="25.5" customHeight="1">
      <c r="A68" s="12">
        <v>51</v>
      </c>
      <c r="B68" s="18" t="s">
        <v>35</v>
      </c>
      <c r="C68" s="13">
        <v>16500</v>
      </c>
      <c r="D68" s="16"/>
    </row>
    <row r="69" spans="1:3" s="16" customFormat="1" ht="18" customHeight="1">
      <c r="A69" s="56" t="s">
        <v>13</v>
      </c>
      <c r="B69" s="57"/>
      <c r="C69" s="30">
        <f>SUM(C63:C68)</f>
        <v>34726.40000000001</v>
      </c>
    </row>
    <row r="70" spans="1:4" s="14" customFormat="1" ht="15" customHeight="1">
      <c r="A70" s="58" t="s">
        <v>7</v>
      </c>
      <c r="B70" s="59"/>
      <c r="C70" s="31">
        <f>C31+C62+C16+C69</f>
        <v>887003.7000000001</v>
      </c>
      <c r="D70" s="16"/>
    </row>
    <row r="71" spans="1:3" ht="27" customHeight="1">
      <c r="A71" s="5">
        <v>52</v>
      </c>
      <c r="B71" s="18" t="s">
        <v>27</v>
      </c>
      <c r="C71" s="13">
        <f>1680+17+51+17+17</f>
        <v>1782</v>
      </c>
    </row>
    <row r="72" spans="1:3" ht="26.25" customHeight="1">
      <c r="A72" s="5">
        <v>53</v>
      </c>
      <c r="B72" s="18" t="s">
        <v>28</v>
      </c>
      <c r="C72" s="13">
        <v>126.9</v>
      </c>
    </row>
    <row r="73" spans="1:3" s="11" customFormat="1" ht="41.25" customHeight="1">
      <c r="A73" s="5">
        <v>54</v>
      </c>
      <c r="B73" s="28" t="s">
        <v>29</v>
      </c>
      <c r="C73" s="13">
        <f>166.5-3.5</f>
        <v>163</v>
      </c>
    </row>
    <row r="74" spans="1:3" s="11" customFormat="1" ht="21" customHeight="1">
      <c r="A74" s="5">
        <v>55</v>
      </c>
      <c r="B74" s="28" t="s">
        <v>15</v>
      </c>
      <c r="C74" s="13">
        <v>26924</v>
      </c>
    </row>
    <row r="75" spans="1:3" s="11" customFormat="1" ht="28.5" customHeight="1">
      <c r="A75" s="5">
        <v>56</v>
      </c>
      <c r="B75" s="28" t="s">
        <v>25</v>
      </c>
      <c r="C75" s="13">
        <v>70</v>
      </c>
    </row>
    <row r="76" spans="1:3" s="11" customFormat="1" ht="38.25" customHeight="1">
      <c r="A76" s="5">
        <v>57</v>
      </c>
      <c r="B76" s="28" t="s">
        <v>33</v>
      </c>
      <c r="C76" s="13">
        <v>1357</v>
      </c>
    </row>
    <row r="77" spans="1:3" s="11" customFormat="1" ht="28.5" customHeight="1">
      <c r="A77" s="5">
        <v>58</v>
      </c>
      <c r="B77" s="28" t="s">
        <v>34</v>
      </c>
      <c r="C77" s="13">
        <f>50+10</f>
        <v>60</v>
      </c>
    </row>
    <row r="78" spans="1:4" s="11" customFormat="1" ht="40.5" customHeight="1">
      <c r="A78" s="5">
        <v>59</v>
      </c>
      <c r="B78" s="28" t="s">
        <v>74</v>
      </c>
      <c r="C78" s="13">
        <v>28</v>
      </c>
      <c r="D78" s="44"/>
    </row>
    <row r="79" spans="1:3" ht="15.75" customHeight="1" thickBot="1">
      <c r="A79" s="45" t="s">
        <v>14</v>
      </c>
      <c r="B79" s="46"/>
      <c r="C79" s="37">
        <f>SUM(C71:C78)</f>
        <v>30510.9</v>
      </c>
    </row>
    <row r="80" spans="1:3" ht="16.5" customHeight="1" thickBot="1">
      <c r="A80" s="47" t="s">
        <v>8</v>
      </c>
      <c r="B80" s="48"/>
      <c r="C80" s="38">
        <f>C79+C70</f>
        <v>917514.6000000001</v>
      </c>
    </row>
  </sheetData>
  <sheetProtection/>
  <autoFilter ref="A14:C80"/>
  <mergeCells count="8">
    <mergeCell ref="A79:B79"/>
    <mergeCell ref="A80:B80"/>
    <mergeCell ref="A11:C11"/>
    <mergeCell ref="A16:B16"/>
    <mergeCell ref="A31:B31"/>
    <mergeCell ref="A62:B62"/>
    <mergeCell ref="A69:B69"/>
    <mergeCell ref="A70:B70"/>
  </mergeCells>
  <printOptions/>
  <pageMargins left="0.7874015748031497" right="0.1968503937007874" top="0.5905511811023623" bottom="0.5905511811023623" header="0" footer="0"/>
  <pageSetup fitToHeight="2"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2018-06-28T06:12:19Z</cp:lastPrinted>
  <dcterms:created xsi:type="dcterms:W3CDTF">2005-12-26T07:27:52Z</dcterms:created>
  <dcterms:modified xsi:type="dcterms:W3CDTF">2018-06-28T12:22:51Z</dcterms:modified>
  <cp:category/>
  <cp:version/>
  <cp:contentType/>
  <cp:contentStatus/>
</cp:coreProperties>
</file>