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45" yWindow="240" windowWidth="10095" windowHeight="7800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<sst xmlns="http://schemas.openxmlformats.org/spreadsheetml/2006/main" count="45" uniqueCount="45">
  <si>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Наименование КВД</t>
  </si>
  <si>
    <t xml:space="preserve">Налог на доходы физических лиц </t>
  </si>
  <si>
    <t xml:space="preserve">Единый налог на вмененный доход </t>
  </si>
  <si>
    <t>Единый сельскохозяйственный налог</t>
  </si>
  <si>
    <t xml:space="preserve">Государственная пошлина </t>
  </si>
  <si>
    <t>Плата за негативное воздействие на окружающую среду</t>
  </si>
  <si>
    <t>Всего доходов:</t>
  </si>
  <si>
    <t>Штрафы</t>
  </si>
  <si>
    <t>Субсидии</t>
  </si>
  <si>
    <t>Субвенции</t>
  </si>
  <si>
    <t>Доходы от реализации имущества</t>
  </si>
  <si>
    <t xml:space="preserve">Дотации </t>
  </si>
  <si>
    <t>Прочие неналоговые доходы</t>
  </si>
  <si>
    <t xml:space="preserve">  % исполнения</t>
  </si>
  <si>
    <t>Иные межбюджетные трансферты</t>
  </si>
  <si>
    <t>Аренда имущества</t>
  </si>
  <si>
    <t>Доходы от продажи земельных участков</t>
  </si>
  <si>
    <t>Арендная плата за земельные участки</t>
  </si>
  <si>
    <t>Единица измерения: тыс. руб.</t>
  </si>
  <si>
    <t>налоговые и неналоговые</t>
  </si>
  <si>
    <t>общая</t>
  </si>
  <si>
    <t>Доходы от преречисления части прибыли</t>
  </si>
  <si>
    <t>Доходы от возврата остатков субсидий, субвенций, межб.трансф.</t>
  </si>
  <si>
    <t xml:space="preserve">Возврат остатков субсидий, субвенций,  межб. трансф.  </t>
  </si>
  <si>
    <t>Итого безвозмездные поступления от других бюджетов бюджетной системы:</t>
  </si>
  <si>
    <t>Прочие безвозмездные поступления</t>
  </si>
  <si>
    <t>Итого налоговых и неналоговых доходов:</t>
  </si>
  <si>
    <t>Итого безвозмездных поступлений:</t>
  </si>
  <si>
    <t>Налог, взимаемый в связи с применением упрощ. системы налогообложения</t>
  </si>
  <si>
    <t>Прочие доходы от использования имущества</t>
  </si>
  <si>
    <t>Невыясненные поступления</t>
  </si>
  <si>
    <t>Налог, взимаемый в связи с применением патентной системы налогообложения</t>
  </si>
  <si>
    <t xml:space="preserve">Предоставление нерезидентами грантов </t>
  </si>
  <si>
    <t>Безвозмездные поступления от нерезидентов</t>
  </si>
  <si>
    <t>Прочие доходы от оказания платных услуг и компенсации затрат государства</t>
  </si>
  <si>
    <t>Приложение 1</t>
  </si>
  <si>
    <t>к пояснительной записке</t>
  </si>
  <si>
    <t>Факт 2015 г.</t>
  </si>
  <si>
    <t>План 2016 г.</t>
  </si>
  <si>
    <t>Факт 2016 г.</t>
  </si>
  <si>
    <t>к плану 2016 г.</t>
  </si>
  <si>
    <t>к Факту          2015 г.</t>
  </si>
  <si>
    <t>структура факт 2016 г</t>
  </si>
  <si>
    <t>Исполнение доходной части бюджета Сланцевского муниципального района за 2016 год.</t>
  </si>
  <si>
    <t>Доходы от возврата иными организациями остатков субсидий прошлых лет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</si>
</sst>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#,##0.0000000000"/>
    <numFmt numFmtId="188" formatCode="#,##0.00000000000"/>
    <numFmt numFmtId="189" formatCode="#,##0.000000000000"/>
    <numFmt numFmtId="190" formatCode="0.0000"/>
    <numFmt numFmtId="191" formatCode="0.000"/>
  </numFmts>
  <fonts count="66">
    <font>
      <sz val="10"/>
      <name val="Arial Cyr"/>
      <family val="0"/>
    </font>
    <font>
      <sz val="8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8"/>
      <name val="Arial Cyr"/>
      <family val="0"/>
    </font>
    <font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0"/>
      <name val="Arial Cyr"/>
      <family val="0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Narrow"/>
      <family val="2"/>
    </font>
    <font>
      <b/>
      <sz val="10"/>
      <name val="Arial Narrow"/>
      <family val="2"/>
    </font>
    <font>
      <b/>
      <sz val="8.5"/>
      <name val="MS Sans Serif"/>
      <family val="2"/>
    </font>
    <font>
      <b/>
      <sz val="9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1"/>
      <name val="Arial Narrow"/>
      <family val="2"/>
    </font>
    <font>
      <sz val="11"/>
      <name val="Arial Cyr"/>
      <family val="0"/>
    </font>
    <font>
      <b/>
      <i/>
      <sz val="9"/>
      <name val="Arial Narrow"/>
      <family val="2"/>
    </font>
    <font>
      <b/>
      <sz val="9"/>
      <name val="Arial Cyr"/>
      <family val="0"/>
    </font>
    <font>
      <b/>
      <i/>
      <sz val="9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b/>
      <sz val="9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4" fontId="1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/>
    </xf>
    <xf numFmtId="49" fontId="9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179" fontId="2" fillId="0" borderId="12" xfId="0" applyNumberFormat="1" applyFont="1" applyFill="1" applyBorder="1" applyAlignment="1">
      <alignment horizontal="right" vertical="center" wrapText="1"/>
    </xf>
    <xf numFmtId="172" fontId="2" fillId="0" borderId="13" xfId="0" applyNumberFormat="1" applyFont="1" applyBorder="1" applyAlignment="1">
      <alignment/>
    </xf>
    <xf numFmtId="172" fontId="2" fillId="0" borderId="14" xfId="0" applyNumberFormat="1" applyFont="1" applyBorder="1" applyAlignment="1">
      <alignment/>
    </xf>
    <xf numFmtId="172" fontId="14" fillId="0" borderId="13" xfId="0" applyNumberFormat="1" applyFont="1" applyBorder="1" applyAlignment="1">
      <alignment/>
    </xf>
    <xf numFmtId="179" fontId="2" fillId="0" borderId="15" xfId="0" applyNumberFormat="1" applyFont="1" applyFill="1" applyBorder="1" applyAlignment="1">
      <alignment horizontal="right" vertical="center" wrapText="1"/>
    </xf>
    <xf numFmtId="179" fontId="2" fillId="0" borderId="16" xfId="0" applyNumberFormat="1" applyFont="1" applyFill="1" applyBorder="1" applyAlignment="1">
      <alignment horizontal="right" vertical="center" wrapText="1"/>
    </xf>
    <xf numFmtId="179" fontId="2" fillId="0" borderId="17" xfId="0" applyNumberFormat="1" applyFont="1" applyFill="1" applyBorder="1" applyAlignment="1">
      <alignment horizontal="right" vertical="center" wrapText="1"/>
    </xf>
    <xf numFmtId="172" fontId="2" fillId="0" borderId="18" xfId="0" applyNumberFormat="1" applyFont="1" applyBorder="1" applyAlignment="1">
      <alignment/>
    </xf>
    <xf numFmtId="172" fontId="2" fillId="0" borderId="19" xfId="0" applyNumberFormat="1" applyFont="1" applyBorder="1" applyAlignment="1">
      <alignment/>
    </xf>
    <xf numFmtId="172" fontId="2" fillId="0" borderId="20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 vertical="center"/>
    </xf>
    <xf numFmtId="172" fontId="15" fillId="0" borderId="22" xfId="0" applyNumberFormat="1" applyFont="1" applyBorder="1" applyAlignment="1">
      <alignment/>
    </xf>
    <xf numFmtId="172" fontId="15" fillId="0" borderId="23" xfId="0" applyNumberFormat="1" applyFont="1" applyBorder="1" applyAlignment="1">
      <alignment/>
    </xf>
    <xf numFmtId="179" fontId="2" fillId="0" borderId="12" xfId="0" applyNumberFormat="1" applyFont="1" applyBorder="1" applyAlignment="1">
      <alignment horizontal="right" vertical="center" wrapText="1"/>
    </xf>
    <xf numFmtId="172" fontId="14" fillId="0" borderId="2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17" fillId="0" borderId="24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172" fontId="18" fillId="0" borderId="24" xfId="0" applyNumberFormat="1" applyFont="1" applyBorder="1" applyAlignment="1">
      <alignment/>
    </xf>
    <xf numFmtId="172" fontId="18" fillId="0" borderId="0" xfId="0" applyNumberFormat="1" applyFont="1" applyBorder="1" applyAlignment="1">
      <alignment/>
    </xf>
    <xf numFmtId="0" fontId="20" fillId="0" borderId="24" xfId="0" applyFont="1" applyBorder="1" applyAlignment="1">
      <alignment/>
    </xf>
    <xf numFmtId="172" fontId="19" fillId="0" borderId="25" xfId="0" applyNumberFormat="1" applyFont="1" applyBorder="1" applyAlignment="1">
      <alignment/>
    </xf>
    <xf numFmtId="172" fontId="19" fillId="0" borderId="26" xfId="0" applyNumberFormat="1" applyFont="1" applyBorder="1" applyAlignment="1">
      <alignment/>
    </xf>
    <xf numFmtId="0" fontId="21" fillId="0" borderId="25" xfId="0" applyFont="1" applyBorder="1" applyAlignment="1">
      <alignment/>
    </xf>
    <xf numFmtId="172" fontId="14" fillId="0" borderId="27" xfId="0" applyNumberFormat="1" applyFont="1" applyBorder="1" applyAlignment="1">
      <alignment/>
    </xf>
    <xf numFmtId="179" fontId="15" fillId="33" borderId="28" xfId="0" applyNumberFormat="1" applyFont="1" applyFill="1" applyBorder="1" applyAlignment="1">
      <alignment horizontal="right" vertical="center" wrapText="1"/>
    </xf>
    <xf numFmtId="0" fontId="21" fillId="0" borderId="24" xfId="0" applyFont="1" applyBorder="1" applyAlignment="1">
      <alignment/>
    </xf>
    <xf numFmtId="179" fontId="2" fillId="33" borderId="29" xfId="0" applyNumberFormat="1" applyFont="1" applyFill="1" applyBorder="1" applyAlignment="1">
      <alignment horizontal="right" vertical="center" wrapText="1"/>
    </xf>
    <xf numFmtId="179" fontId="2" fillId="0" borderId="30" xfId="0" applyNumberFormat="1" applyFont="1" applyFill="1" applyBorder="1" applyAlignment="1">
      <alignment horizontal="right" vertical="center" wrapText="1"/>
    </xf>
    <xf numFmtId="179" fontId="22" fillId="0" borderId="28" xfId="0" applyNumberFormat="1" applyFont="1" applyFill="1" applyBorder="1" applyAlignment="1">
      <alignment horizontal="right" vertical="center" wrapText="1"/>
    </xf>
    <xf numFmtId="172" fontId="22" fillId="0" borderId="22" xfId="0" applyNumberFormat="1" applyFont="1" applyBorder="1" applyAlignment="1">
      <alignment/>
    </xf>
    <xf numFmtId="172" fontId="22" fillId="0" borderId="23" xfId="0" applyNumberFormat="1" applyFont="1" applyBorder="1" applyAlignment="1">
      <alignment/>
    </xf>
    <xf numFmtId="0" fontId="23" fillId="0" borderId="25" xfId="0" applyFont="1" applyBorder="1" applyAlignment="1">
      <alignment/>
    </xf>
    <xf numFmtId="172" fontId="22" fillId="0" borderId="26" xfId="0" applyNumberFormat="1" applyFont="1" applyBorder="1" applyAlignment="1">
      <alignment/>
    </xf>
    <xf numFmtId="0" fontId="23" fillId="0" borderId="0" xfId="0" applyFont="1" applyAlignment="1">
      <alignment/>
    </xf>
    <xf numFmtId="173" fontId="2" fillId="0" borderId="13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15" fillId="0" borderId="22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31" xfId="0" applyNumberFormat="1" applyFont="1" applyBorder="1" applyAlignment="1">
      <alignment horizontal="left" vertical="center"/>
    </xf>
    <xf numFmtId="49" fontId="15" fillId="0" borderId="32" xfId="0" applyNumberFormat="1" applyFont="1" applyBorder="1" applyAlignment="1">
      <alignment horizontal="left" vertical="center"/>
    </xf>
    <xf numFmtId="49" fontId="22" fillId="0" borderId="22" xfId="0" applyNumberFormat="1" applyFont="1" applyBorder="1" applyAlignment="1">
      <alignment horizontal="left" vertical="center"/>
    </xf>
    <xf numFmtId="179" fontId="2" fillId="0" borderId="33" xfId="0" applyNumberFormat="1" applyFont="1" applyFill="1" applyBorder="1" applyAlignment="1">
      <alignment horizontal="right" vertical="center" wrapText="1"/>
    </xf>
    <xf numFmtId="179" fontId="2" fillId="0" borderId="34" xfId="0" applyNumberFormat="1" applyFont="1" applyFill="1" applyBorder="1" applyAlignment="1">
      <alignment horizontal="right" vertical="center" wrapText="1"/>
    </xf>
    <xf numFmtId="179" fontId="2" fillId="0" borderId="35" xfId="0" applyNumberFormat="1" applyFont="1" applyFill="1" applyBorder="1" applyAlignment="1">
      <alignment horizontal="right" vertical="center" wrapText="1"/>
    </xf>
    <xf numFmtId="179" fontId="2" fillId="0" borderId="36" xfId="0" applyNumberFormat="1" applyFont="1" applyFill="1" applyBorder="1" applyAlignment="1">
      <alignment horizontal="right" vertical="center" wrapText="1"/>
    </xf>
    <xf numFmtId="179" fontId="2" fillId="0" borderId="34" xfId="0" applyNumberFormat="1" applyFont="1" applyBorder="1" applyAlignment="1">
      <alignment horizontal="right" vertical="center" wrapText="1"/>
    </xf>
    <xf numFmtId="179" fontId="2" fillId="33" borderId="37" xfId="0" applyNumberFormat="1" applyFont="1" applyFill="1" applyBorder="1" applyAlignment="1">
      <alignment horizontal="right" vertical="center" wrapText="1"/>
    </xf>
    <xf numFmtId="179" fontId="2" fillId="0" borderId="33" xfId="0" applyNumberFormat="1" applyFont="1" applyFill="1" applyBorder="1" applyAlignment="1">
      <alignment horizontal="right" vertical="center" wrapText="1"/>
    </xf>
    <xf numFmtId="179" fontId="2" fillId="0" borderId="38" xfId="0" applyNumberFormat="1" applyFont="1" applyFill="1" applyBorder="1" applyAlignment="1">
      <alignment horizontal="right" vertical="center" wrapText="1"/>
    </xf>
    <xf numFmtId="179" fontId="22" fillId="0" borderId="39" xfId="0" applyNumberFormat="1" applyFont="1" applyFill="1" applyBorder="1" applyAlignment="1">
      <alignment horizontal="right" vertical="center" wrapText="1"/>
    </xf>
    <xf numFmtId="179" fontId="2" fillId="0" borderId="14" xfId="0" applyNumberFormat="1" applyFont="1" applyFill="1" applyBorder="1" applyAlignment="1">
      <alignment horizontal="righ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2" fillId="0" borderId="32" xfId="0" applyNumberFormat="1" applyFont="1" applyBorder="1" applyAlignment="1">
      <alignment horizontal="left" vertical="center"/>
    </xf>
    <xf numFmtId="179" fontId="2" fillId="0" borderId="40" xfId="0" applyNumberFormat="1" applyFont="1" applyFill="1" applyBorder="1" applyAlignment="1">
      <alignment horizontal="right" vertical="center" wrapText="1"/>
    </xf>
    <xf numFmtId="179" fontId="2" fillId="0" borderId="41" xfId="0" applyNumberFormat="1" applyFont="1" applyFill="1" applyBorder="1" applyAlignment="1">
      <alignment horizontal="right" vertical="center" wrapText="1"/>
    </xf>
    <xf numFmtId="49" fontId="17" fillId="0" borderId="22" xfId="0" applyNumberFormat="1" applyFont="1" applyBorder="1" applyAlignment="1">
      <alignment horizontal="left" vertical="center"/>
    </xf>
    <xf numFmtId="179" fontId="17" fillId="0" borderId="28" xfId="0" applyNumberFormat="1" applyFont="1" applyFill="1" applyBorder="1" applyAlignment="1">
      <alignment horizontal="right" vertical="center" wrapText="1"/>
    </xf>
    <xf numFmtId="172" fontId="17" fillId="0" borderId="22" xfId="0" applyNumberFormat="1" applyFont="1" applyBorder="1" applyAlignment="1">
      <alignment/>
    </xf>
    <xf numFmtId="172" fontId="24" fillId="0" borderId="25" xfId="0" applyNumberFormat="1" applyFont="1" applyBorder="1" applyAlignment="1">
      <alignment/>
    </xf>
    <xf numFmtId="0" fontId="25" fillId="0" borderId="0" xfId="0" applyFont="1" applyAlignment="1">
      <alignment/>
    </xf>
    <xf numFmtId="49" fontId="17" fillId="0" borderId="22" xfId="0" applyNumberFormat="1" applyFont="1" applyBorder="1" applyAlignment="1">
      <alignment horizontal="left" vertical="center"/>
    </xf>
    <xf numFmtId="179" fontId="17" fillId="33" borderId="28" xfId="0" applyNumberFormat="1" applyFont="1" applyFill="1" applyBorder="1" applyAlignment="1">
      <alignment horizontal="right" vertical="center" wrapText="1"/>
    </xf>
    <xf numFmtId="179" fontId="17" fillId="33" borderId="39" xfId="0" applyNumberFormat="1" applyFont="1" applyFill="1" applyBorder="1" applyAlignment="1">
      <alignment horizontal="right" vertical="center" wrapText="1"/>
    </xf>
    <xf numFmtId="172" fontId="17" fillId="0" borderId="23" xfId="0" applyNumberFormat="1" applyFont="1" applyBorder="1" applyAlignment="1">
      <alignment/>
    </xf>
    <xf numFmtId="0" fontId="26" fillId="0" borderId="25" xfId="0" applyFont="1" applyBorder="1" applyAlignment="1">
      <alignment/>
    </xf>
    <xf numFmtId="172" fontId="5" fillId="0" borderId="26" xfId="0" applyNumberFormat="1" applyFont="1" applyBorder="1" applyAlignment="1">
      <alignment/>
    </xf>
    <xf numFmtId="172" fontId="2" fillId="0" borderId="42" xfId="0" applyNumberFormat="1" applyFont="1" applyBorder="1" applyAlignment="1">
      <alignment/>
    </xf>
    <xf numFmtId="172" fontId="64" fillId="0" borderId="14" xfId="0" applyNumberFormat="1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right"/>
    </xf>
    <xf numFmtId="179" fontId="2" fillId="0" borderId="43" xfId="0" applyNumberFormat="1" applyFont="1" applyFill="1" applyBorder="1" applyAlignment="1">
      <alignment horizontal="right" vertical="center" wrapText="1"/>
    </xf>
    <xf numFmtId="179" fontId="2" fillId="0" borderId="44" xfId="0" applyNumberFormat="1" applyFont="1" applyFill="1" applyBorder="1" applyAlignment="1">
      <alignment horizontal="right" vertical="center" wrapText="1"/>
    </xf>
    <xf numFmtId="179" fontId="15" fillId="0" borderId="45" xfId="0" applyNumberFormat="1" applyFont="1" applyFill="1" applyBorder="1" applyAlignment="1">
      <alignment horizontal="right" vertical="center" wrapText="1"/>
    </xf>
    <xf numFmtId="179" fontId="2" fillId="0" borderId="46" xfId="0" applyNumberFormat="1" applyFont="1" applyFill="1" applyBorder="1" applyAlignment="1">
      <alignment horizontal="right" vertical="center" wrapText="1"/>
    </xf>
    <xf numFmtId="179" fontId="17" fillId="0" borderId="45" xfId="0" applyNumberFormat="1" applyFont="1" applyFill="1" applyBorder="1" applyAlignment="1">
      <alignment horizontal="right" vertical="center" wrapText="1"/>
    </xf>
    <xf numFmtId="179" fontId="2" fillId="0" borderId="47" xfId="0" applyNumberFormat="1" applyFont="1" applyFill="1" applyBorder="1" applyAlignment="1">
      <alignment horizontal="right" vertical="center" wrapText="1"/>
    </xf>
    <xf numFmtId="179" fontId="2" fillId="0" borderId="44" xfId="0" applyNumberFormat="1" applyFont="1" applyBorder="1" applyAlignment="1">
      <alignment horizontal="right" vertical="center" wrapText="1"/>
    </xf>
    <xf numFmtId="179" fontId="17" fillId="33" borderId="45" xfId="0" applyNumberFormat="1" applyFont="1" applyFill="1" applyBorder="1" applyAlignment="1">
      <alignment horizontal="right" vertical="center" wrapText="1"/>
    </xf>
    <xf numFmtId="179" fontId="2" fillId="33" borderId="48" xfId="0" applyNumberFormat="1" applyFont="1" applyFill="1" applyBorder="1" applyAlignment="1">
      <alignment horizontal="right" vertical="center" wrapText="1"/>
    </xf>
    <xf numFmtId="179" fontId="2" fillId="0" borderId="49" xfId="0" applyNumberFormat="1" applyFont="1" applyFill="1" applyBorder="1" applyAlignment="1">
      <alignment horizontal="right" vertical="center" wrapText="1"/>
    </xf>
    <xf numFmtId="179" fontId="2" fillId="0" borderId="50" xfId="0" applyNumberFormat="1" applyFont="1" applyFill="1" applyBorder="1" applyAlignment="1">
      <alignment horizontal="right" vertical="center" wrapText="1"/>
    </xf>
    <xf numFmtId="179" fontId="15" fillId="33" borderId="45" xfId="0" applyNumberFormat="1" applyFont="1" applyFill="1" applyBorder="1" applyAlignment="1">
      <alignment horizontal="right" vertical="center" wrapText="1"/>
    </xf>
    <xf numFmtId="179" fontId="22" fillId="0" borderId="45" xfId="0" applyNumberFormat="1" applyFont="1" applyFill="1" applyBorder="1" applyAlignment="1">
      <alignment horizontal="right" vertical="center" wrapText="1"/>
    </xf>
    <xf numFmtId="179" fontId="2" fillId="0" borderId="30" xfId="0" applyNumberFormat="1" applyFont="1" applyFill="1" applyBorder="1" applyAlignment="1">
      <alignment horizontal="right" vertical="center" wrapText="1"/>
    </xf>
    <xf numFmtId="179" fontId="2" fillId="34" borderId="34" xfId="0" applyNumberFormat="1" applyFont="1" applyFill="1" applyBorder="1" applyAlignment="1">
      <alignment horizontal="right" vertical="center" wrapText="1"/>
    </xf>
    <xf numFmtId="179" fontId="15" fillId="34" borderId="28" xfId="0" applyNumberFormat="1" applyFont="1" applyFill="1" applyBorder="1" applyAlignment="1">
      <alignment horizontal="right" vertical="center" wrapText="1"/>
    </xf>
    <xf numFmtId="179" fontId="2" fillId="34" borderId="12" xfId="0" applyNumberFormat="1" applyFont="1" applyFill="1" applyBorder="1" applyAlignment="1">
      <alignment horizontal="right" vertical="center" wrapText="1"/>
    </xf>
    <xf numFmtId="49" fontId="2" fillId="0" borderId="13" xfId="0" applyNumberFormat="1" applyFont="1" applyBorder="1" applyAlignment="1">
      <alignment horizontal="left" vertical="center"/>
    </xf>
    <xf numFmtId="179" fontId="2" fillId="0" borderId="12" xfId="0" applyNumberFormat="1" applyFont="1" applyFill="1" applyBorder="1" applyAlignment="1">
      <alignment horizontal="right" vertical="center" wrapText="1"/>
    </xf>
    <xf numFmtId="172" fontId="14" fillId="0" borderId="44" xfId="0" applyNumberFormat="1" applyFont="1" applyBorder="1" applyAlignment="1">
      <alignment/>
    </xf>
    <xf numFmtId="179" fontId="2" fillId="0" borderId="14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Border="1" applyAlignment="1">
      <alignment/>
    </xf>
    <xf numFmtId="172" fontId="64" fillId="0" borderId="32" xfId="0" applyNumberFormat="1" applyFont="1" applyBorder="1" applyAlignment="1">
      <alignment/>
    </xf>
    <xf numFmtId="172" fontId="65" fillId="0" borderId="22" xfId="0" applyNumberFormat="1" applyFont="1" applyBorder="1" applyAlignment="1">
      <alignment/>
    </xf>
    <xf numFmtId="172" fontId="64" fillId="0" borderId="51" xfId="0" applyNumberFormat="1" applyFont="1" applyBorder="1" applyAlignment="1">
      <alignment/>
    </xf>
    <xf numFmtId="49" fontId="16" fillId="0" borderId="24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49" fontId="16" fillId="0" borderId="41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49" fontId="16" fillId="0" borderId="32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49" fontId="16" fillId="0" borderId="40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49" fontId="16" fillId="0" borderId="46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PageLayoutView="0" workbookViewId="0" topLeftCell="A1">
      <selection activeCell="E7" sqref="E7:F37"/>
    </sheetView>
  </sheetViews>
  <sheetFormatPr defaultColWidth="9.00390625" defaultRowHeight="12.75"/>
  <cols>
    <col min="1" max="1" width="58.625" style="0" customWidth="1"/>
    <col min="2" max="2" width="13.625" style="0" customWidth="1"/>
    <col min="3" max="3" width="12.75390625" style="0" customWidth="1"/>
    <col min="4" max="4" width="13.75390625" style="0" customWidth="1"/>
    <col min="5" max="6" width="9.625" style="0" customWidth="1"/>
    <col min="7" max="7" width="10.375" style="0" customWidth="1"/>
    <col min="8" max="8" width="10.875" style="0" customWidth="1"/>
  </cols>
  <sheetData>
    <row r="1" spans="7:13" ht="12.75">
      <c r="G1" s="90"/>
      <c r="H1" s="91" t="s">
        <v>35</v>
      </c>
      <c r="I1" s="92"/>
      <c r="M1" s="93"/>
    </row>
    <row r="2" spans="1:13" s="10" customFormat="1" ht="18.75" customHeight="1">
      <c r="A2" s="7" t="s">
        <v>43</v>
      </c>
      <c r="B2" s="8"/>
      <c r="C2" s="8"/>
      <c r="D2" s="8"/>
      <c r="E2" s="9"/>
      <c r="F2" s="9"/>
      <c r="H2" s="93" t="s">
        <v>36</v>
      </c>
      <c r="I2" s="92"/>
      <c r="M2" s="91"/>
    </row>
    <row r="3" spans="1:6" s="10" customFormat="1" ht="17.25" customHeight="1">
      <c r="A3" s="7"/>
      <c r="B3" s="8"/>
      <c r="C3" s="8"/>
      <c r="D3" s="8"/>
      <c r="E3" s="9"/>
      <c r="F3" s="9"/>
    </row>
    <row r="4" spans="2:6" ht="14.25" customHeight="1" thickBot="1">
      <c r="B4" s="3"/>
      <c r="C4" s="3"/>
      <c r="D4" s="24" t="s">
        <v>18</v>
      </c>
      <c r="E4" s="4"/>
      <c r="F4" s="4"/>
    </row>
    <row r="5" spans="1:8" ht="27" customHeight="1" thickBot="1">
      <c r="A5" s="125" t="s">
        <v>0</v>
      </c>
      <c r="B5" s="127" t="s">
        <v>37</v>
      </c>
      <c r="C5" s="129" t="s">
        <v>38</v>
      </c>
      <c r="D5" s="123" t="s">
        <v>39</v>
      </c>
      <c r="E5" s="121" t="s">
        <v>13</v>
      </c>
      <c r="F5" s="122"/>
      <c r="G5" s="119" t="s">
        <v>42</v>
      </c>
      <c r="H5" s="120"/>
    </row>
    <row r="6" spans="1:8" ht="32.25" customHeight="1">
      <c r="A6" s="126"/>
      <c r="B6" s="128"/>
      <c r="C6" s="130"/>
      <c r="D6" s="124"/>
      <c r="E6" s="11" t="s">
        <v>40</v>
      </c>
      <c r="F6" s="12" t="s">
        <v>41</v>
      </c>
      <c r="G6" s="33" t="s">
        <v>19</v>
      </c>
      <c r="H6" s="34" t="s">
        <v>20</v>
      </c>
    </row>
    <row r="7" spans="1:8" ht="12.75">
      <c r="A7" s="52" t="s">
        <v>1</v>
      </c>
      <c r="B7" s="107">
        <v>250090.2</v>
      </c>
      <c r="C7" s="94">
        <v>209514.2</v>
      </c>
      <c r="D7" s="62">
        <v>203387.5</v>
      </c>
      <c r="E7" s="14">
        <f aca="true" t="shared" si="0" ref="E7:E37">D7/C7*100</f>
        <v>97.07575906549532</v>
      </c>
      <c r="F7" s="15">
        <f aca="true" t="shared" si="1" ref="F7:F37">D7/B7*100</f>
        <v>81.32565770270087</v>
      </c>
      <c r="G7" s="35">
        <f aca="true" t="shared" si="2" ref="G7:G24">D7/$D$24*100</f>
        <v>55.98535042542121</v>
      </c>
      <c r="H7" s="36">
        <f aca="true" t="shared" si="3" ref="H7:H37">D7/$D$37*100</f>
        <v>15.467918068231857</v>
      </c>
    </row>
    <row r="8" spans="1:8" ht="12.75">
      <c r="A8" s="52" t="s">
        <v>28</v>
      </c>
      <c r="B8" s="13">
        <v>40454.2</v>
      </c>
      <c r="C8" s="95">
        <v>45551</v>
      </c>
      <c r="D8" s="71">
        <v>46197.3</v>
      </c>
      <c r="E8" s="14">
        <f t="shared" si="0"/>
        <v>101.41884920199338</v>
      </c>
      <c r="F8" s="15">
        <f t="shared" si="1"/>
        <v>114.19654819524303</v>
      </c>
      <c r="G8" s="35">
        <f t="shared" si="2"/>
        <v>12.716474853215226</v>
      </c>
      <c r="H8" s="36">
        <f t="shared" si="3"/>
        <v>3.5133725099798543</v>
      </c>
    </row>
    <row r="9" spans="1:8" ht="12.75">
      <c r="A9" s="53" t="s">
        <v>2</v>
      </c>
      <c r="B9" s="13">
        <v>19324.2</v>
      </c>
      <c r="C9" s="95">
        <v>18796</v>
      </c>
      <c r="D9" s="63">
        <v>18794.6</v>
      </c>
      <c r="E9" s="14">
        <f t="shared" si="0"/>
        <v>99.99255160672482</v>
      </c>
      <c r="F9" s="15">
        <f t="shared" si="1"/>
        <v>97.25939495554795</v>
      </c>
      <c r="G9" s="35">
        <f t="shared" si="2"/>
        <v>5.173485426123146</v>
      </c>
      <c r="H9" s="36">
        <f t="shared" si="3"/>
        <v>1.4293569315970276</v>
      </c>
    </row>
    <row r="10" spans="1:8" ht="13.5" customHeight="1">
      <c r="A10" s="53" t="s">
        <v>3</v>
      </c>
      <c r="B10" s="13">
        <v>75</v>
      </c>
      <c r="C10" s="95">
        <v>117</v>
      </c>
      <c r="D10" s="63">
        <v>117</v>
      </c>
      <c r="E10" s="14">
        <f t="shared" si="0"/>
        <v>100</v>
      </c>
      <c r="F10" s="15">
        <f t="shared" si="1"/>
        <v>156</v>
      </c>
      <c r="G10" s="35">
        <f t="shared" si="2"/>
        <v>0.03220594185864068</v>
      </c>
      <c r="H10" s="36">
        <f t="shared" si="3"/>
        <v>0.008898021825250456</v>
      </c>
    </row>
    <row r="11" spans="1:8" ht="13.5" customHeight="1">
      <c r="A11" s="53" t="s">
        <v>31</v>
      </c>
      <c r="B11" s="13">
        <v>805.5</v>
      </c>
      <c r="C11" s="95">
        <v>684.4</v>
      </c>
      <c r="D11" s="63">
        <v>1529.2</v>
      </c>
      <c r="E11" s="14">
        <f t="shared" si="0"/>
        <v>223.4365867913501</v>
      </c>
      <c r="F11" s="15">
        <f t="shared" si="1"/>
        <v>189.84481688392302</v>
      </c>
      <c r="G11" s="35">
        <f t="shared" si="2"/>
        <v>0.4209344127370371</v>
      </c>
      <c r="H11" s="36">
        <f t="shared" si="3"/>
        <v>0.11629790577070938</v>
      </c>
    </row>
    <row r="12" spans="1:8" ht="12.75" customHeight="1">
      <c r="A12" s="53" t="s">
        <v>4</v>
      </c>
      <c r="B12" s="13">
        <v>4702.3</v>
      </c>
      <c r="C12" s="95">
        <v>4741</v>
      </c>
      <c r="D12" s="63">
        <v>4926.8</v>
      </c>
      <c r="E12" s="14">
        <f t="shared" si="0"/>
        <v>103.91900442944527</v>
      </c>
      <c r="F12" s="15">
        <f t="shared" si="1"/>
        <v>104.77425940497203</v>
      </c>
      <c r="G12" s="35">
        <f t="shared" si="2"/>
        <v>1.3561729431551361</v>
      </c>
      <c r="H12" s="36">
        <f t="shared" si="3"/>
        <v>0.37469037545849526</v>
      </c>
    </row>
    <row r="13" spans="1:8" ht="13.5" customHeight="1">
      <c r="A13" s="53" t="s">
        <v>17</v>
      </c>
      <c r="B13" s="13">
        <v>23251.1</v>
      </c>
      <c r="C13" s="95">
        <v>32019.7</v>
      </c>
      <c r="D13" s="63">
        <v>32552.9</v>
      </c>
      <c r="E13" s="14">
        <f t="shared" si="0"/>
        <v>101.66522484595421</v>
      </c>
      <c r="F13" s="15">
        <f t="shared" si="1"/>
        <v>140.00584918562996</v>
      </c>
      <c r="G13" s="35">
        <f t="shared" si="2"/>
        <v>8.960656450684995</v>
      </c>
      <c r="H13" s="36">
        <f t="shared" si="3"/>
        <v>2.475695851924749</v>
      </c>
    </row>
    <row r="14" spans="1:8" ht="15" customHeight="1">
      <c r="A14" s="53" t="s">
        <v>15</v>
      </c>
      <c r="B14" s="13">
        <v>10838.2</v>
      </c>
      <c r="C14" s="95">
        <v>10533</v>
      </c>
      <c r="D14" s="63">
        <v>10566.9</v>
      </c>
      <c r="E14" s="14">
        <f t="shared" si="0"/>
        <v>100.3218456280262</v>
      </c>
      <c r="F14" s="15">
        <f t="shared" si="1"/>
        <v>97.4968168146002</v>
      </c>
      <c r="G14" s="35">
        <f t="shared" si="2"/>
        <v>2.9086920258638482</v>
      </c>
      <c r="H14" s="36">
        <f t="shared" si="3"/>
        <v>0.8036282634635816</v>
      </c>
    </row>
    <row r="15" spans="1:8" ht="15" customHeight="1">
      <c r="A15" s="53" t="s">
        <v>21</v>
      </c>
      <c r="B15" s="13">
        <v>156.3</v>
      </c>
      <c r="C15" s="95">
        <v>65.5</v>
      </c>
      <c r="D15" s="63">
        <v>65.5</v>
      </c>
      <c r="E15" s="14">
        <f t="shared" si="0"/>
        <v>100</v>
      </c>
      <c r="F15" s="15">
        <f t="shared" si="1"/>
        <v>41.9065898912348</v>
      </c>
      <c r="G15" s="35">
        <f t="shared" si="2"/>
        <v>0.018029822151632176</v>
      </c>
      <c r="H15" s="36">
        <f t="shared" si="3"/>
        <v>0.0049813711927684185</v>
      </c>
    </row>
    <row r="16" spans="1:8" ht="15" customHeight="1">
      <c r="A16" s="72" t="s">
        <v>29</v>
      </c>
      <c r="B16" s="13">
        <v>0</v>
      </c>
      <c r="C16" s="95">
        <v>12</v>
      </c>
      <c r="D16" s="63">
        <v>13.4</v>
      </c>
      <c r="E16" s="14">
        <f t="shared" si="0"/>
        <v>111.66666666666667</v>
      </c>
      <c r="F16" s="89" t="e">
        <f t="shared" si="1"/>
        <v>#DIV/0!</v>
      </c>
      <c r="G16" s="35">
        <f t="shared" si="2"/>
        <v>0.003688543768425514</v>
      </c>
      <c r="H16" s="36">
        <f t="shared" si="3"/>
        <v>0.001019089679131249</v>
      </c>
    </row>
    <row r="17" spans="1:8" ht="15" customHeight="1">
      <c r="A17" s="53" t="s">
        <v>5</v>
      </c>
      <c r="B17" s="13">
        <v>1287.5</v>
      </c>
      <c r="C17" s="95">
        <v>1920.3</v>
      </c>
      <c r="D17" s="63">
        <v>1966.7</v>
      </c>
      <c r="E17" s="14">
        <f t="shared" si="0"/>
        <v>102.41628912149143</v>
      </c>
      <c r="F17" s="15">
        <f t="shared" si="1"/>
        <v>152.75339805825243</v>
      </c>
      <c r="G17" s="35">
        <f t="shared" si="2"/>
        <v>0.5413626141315268</v>
      </c>
      <c r="H17" s="36">
        <f t="shared" si="3"/>
        <v>0.14957042327965875</v>
      </c>
    </row>
    <row r="18" spans="1:8" ht="14.25" customHeight="1">
      <c r="A18" s="53" t="s">
        <v>34</v>
      </c>
      <c r="B18" s="13">
        <v>32813.6</v>
      </c>
      <c r="C18" s="95">
        <v>33376.2</v>
      </c>
      <c r="D18" s="63">
        <v>32960</v>
      </c>
      <c r="E18" s="14">
        <f t="shared" si="0"/>
        <v>98.75300363732241</v>
      </c>
      <c r="F18" s="15">
        <f t="shared" si="1"/>
        <v>100.44615647170684</v>
      </c>
      <c r="G18" s="35">
        <f t="shared" si="2"/>
        <v>9.072716612485445</v>
      </c>
      <c r="H18" s="36">
        <f t="shared" si="3"/>
        <v>2.5066564047885045</v>
      </c>
    </row>
    <row r="19" spans="1:8" ht="14.25" customHeight="1">
      <c r="A19" s="53" t="s">
        <v>10</v>
      </c>
      <c r="B19" s="110">
        <v>3268.1</v>
      </c>
      <c r="C19" s="95">
        <v>729.8</v>
      </c>
      <c r="D19" s="108">
        <v>729.8</v>
      </c>
      <c r="E19" s="14">
        <f t="shared" si="0"/>
        <v>100</v>
      </c>
      <c r="F19" s="15">
        <f t="shared" si="1"/>
        <v>22.33101802270432</v>
      </c>
      <c r="G19" s="35">
        <f t="shared" si="2"/>
        <v>0.20088800314902538</v>
      </c>
      <c r="H19" s="36">
        <f t="shared" si="3"/>
        <v>0.055502361778357115</v>
      </c>
    </row>
    <row r="20" spans="1:8" ht="14.25" customHeight="1">
      <c r="A20" s="53" t="s">
        <v>16</v>
      </c>
      <c r="B20" s="13">
        <v>3164.8</v>
      </c>
      <c r="C20" s="95">
        <v>3677.5</v>
      </c>
      <c r="D20" s="63">
        <v>3675.7</v>
      </c>
      <c r="E20" s="14">
        <f t="shared" si="0"/>
        <v>99.9510537049626</v>
      </c>
      <c r="F20" s="15">
        <f t="shared" si="1"/>
        <v>116.14320020222446</v>
      </c>
      <c r="G20" s="35">
        <f t="shared" si="2"/>
        <v>1.0117895768359448</v>
      </c>
      <c r="H20" s="36">
        <f t="shared" si="3"/>
        <v>0.2795423831031889</v>
      </c>
    </row>
    <row r="21" spans="1:8" ht="12.75" customHeight="1">
      <c r="A21" s="53" t="s">
        <v>7</v>
      </c>
      <c r="B21" s="13">
        <v>4407.1</v>
      </c>
      <c r="C21" s="95">
        <v>4376.7</v>
      </c>
      <c r="D21" s="63">
        <v>4843.5</v>
      </c>
      <c r="E21" s="14">
        <f t="shared" si="0"/>
        <v>110.6655699499623</v>
      </c>
      <c r="F21" s="15">
        <f t="shared" si="1"/>
        <v>109.90220326291664</v>
      </c>
      <c r="G21" s="35">
        <f t="shared" si="2"/>
        <v>1.3332434136096254</v>
      </c>
      <c r="H21" s="36">
        <f t="shared" si="3"/>
        <v>0.36835528812479135</v>
      </c>
    </row>
    <row r="22" spans="1:8" ht="12.75" customHeight="1">
      <c r="A22" s="54" t="s">
        <v>30</v>
      </c>
      <c r="B22" s="17">
        <v>0.3</v>
      </c>
      <c r="C22" s="94">
        <v>0</v>
      </c>
      <c r="D22" s="64">
        <v>0</v>
      </c>
      <c r="E22" s="16" t="e">
        <f t="shared" si="0"/>
        <v>#DIV/0!</v>
      </c>
      <c r="F22" s="15">
        <f t="shared" si="1"/>
        <v>0</v>
      </c>
      <c r="G22" s="35">
        <f t="shared" si="2"/>
        <v>0</v>
      </c>
      <c r="H22" s="36">
        <f t="shared" si="3"/>
        <v>0</v>
      </c>
    </row>
    <row r="23" spans="1:8" ht="15" customHeight="1" thickBot="1">
      <c r="A23" s="54" t="s">
        <v>12</v>
      </c>
      <c r="B23" s="17">
        <v>16160.6</v>
      </c>
      <c r="C23" s="94">
        <v>933</v>
      </c>
      <c r="D23" s="64">
        <v>960.2</v>
      </c>
      <c r="E23" s="14">
        <f t="shared" si="0"/>
        <v>102.91532690246517</v>
      </c>
      <c r="F23" s="15">
        <f t="shared" si="1"/>
        <v>5.94161107879658</v>
      </c>
      <c r="G23" s="35">
        <f t="shared" si="2"/>
        <v>0.2643089348091178</v>
      </c>
      <c r="H23" s="36">
        <f t="shared" si="3"/>
        <v>0.07302462014192726</v>
      </c>
    </row>
    <row r="24" spans="1:8" ht="17.25" customHeight="1" thickBot="1">
      <c r="A24" s="55" t="s">
        <v>26</v>
      </c>
      <c r="B24" s="109">
        <f>SUM(B7:B23)</f>
        <v>410798.9999999999</v>
      </c>
      <c r="C24" s="96">
        <f>SUM(C7:C23)</f>
        <v>367047.30000000005</v>
      </c>
      <c r="D24" s="109">
        <f>SUM(D7:D23)</f>
        <v>363287.00000000006</v>
      </c>
      <c r="E24" s="25">
        <f t="shared" si="0"/>
        <v>98.97552713233418</v>
      </c>
      <c r="F24" s="26">
        <f t="shared" si="1"/>
        <v>88.43424643195338</v>
      </c>
      <c r="G24" s="38">
        <f t="shared" si="2"/>
        <v>100</v>
      </c>
      <c r="H24" s="39">
        <f t="shared" si="3"/>
        <v>27.628509870339858</v>
      </c>
    </row>
    <row r="25" spans="1:8" s="73" customFormat="1" ht="15" customHeight="1" thickBot="1">
      <c r="A25" s="74" t="s">
        <v>32</v>
      </c>
      <c r="B25" s="75">
        <v>-1455.4</v>
      </c>
      <c r="C25" s="97">
        <v>0</v>
      </c>
      <c r="D25" s="76">
        <v>-150.3</v>
      </c>
      <c r="E25" s="116" t="e">
        <f t="shared" si="0"/>
        <v>#DIV/0!</v>
      </c>
      <c r="F25" s="88">
        <f t="shared" si="1"/>
        <v>10.327057853511063</v>
      </c>
      <c r="G25" s="35"/>
      <c r="H25" s="36">
        <f t="shared" si="3"/>
        <v>-0.011430535729360203</v>
      </c>
    </row>
    <row r="26" spans="1:8" s="81" customFormat="1" ht="15" customHeight="1" thickBot="1">
      <c r="A26" s="77" t="s">
        <v>33</v>
      </c>
      <c r="B26" s="78">
        <f>SUM(B25)</f>
        <v>-1455.4</v>
      </c>
      <c r="C26" s="98">
        <f>SUM(C25)</f>
        <v>0</v>
      </c>
      <c r="D26" s="78">
        <f>SUM(D25)</f>
        <v>-150.3</v>
      </c>
      <c r="E26" s="117" t="e">
        <f t="shared" si="0"/>
        <v>#DIV/0!</v>
      </c>
      <c r="F26" s="85">
        <f t="shared" si="1"/>
        <v>10.327057853511063</v>
      </c>
      <c r="G26" s="80"/>
      <c r="H26" s="87">
        <f t="shared" si="3"/>
        <v>-0.011430535729360203</v>
      </c>
    </row>
    <row r="27" spans="1:8" ht="12.75">
      <c r="A27" s="56" t="s">
        <v>11</v>
      </c>
      <c r="B27" s="19">
        <v>161554.3</v>
      </c>
      <c r="C27" s="99">
        <v>95546.8</v>
      </c>
      <c r="D27" s="65">
        <v>95546.8</v>
      </c>
      <c r="E27" s="20">
        <f t="shared" si="0"/>
        <v>100</v>
      </c>
      <c r="F27" s="21">
        <f t="shared" si="1"/>
        <v>59.14222029373406</v>
      </c>
      <c r="G27" s="37"/>
      <c r="H27" s="36">
        <f t="shared" si="3"/>
        <v>7.266474459255045</v>
      </c>
    </row>
    <row r="28" spans="1:8" ht="12.75">
      <c r="A28" s="53" t="s">
        <v>8</v>
      </c>
      <c r="B28" s="27">
        <v>255031.3</v>
      </c>
      <c r="C28" s="100">
        <v>95800.7</v>
      </c>
      <c r="D28" s="66">
        <v>89753.3</v>
      </c>
      <c r="E28" s="14">
        <f t="shared" si="0"/>
        <v>93.6875200285593</v>
      </c>
      <c r="F28" s="15">
        <f t="shared" si="1"/>
        <v>35.19305277430653</v>
      </c>
      <c r="G28" s="37"/>
      <c r="H28" s="36">
        <f t="shared" si="3"/>
        <v>6.825870275967964</v>
      </c>
    </row>
    <row r="29" spans="1:8" ht="12.75">
      <c r="A29" s="53" t="s">
        <v>9</v>
      </c>
      <c r="B29" s="27">
        <v>725281.7</v>
      </c>
      <c r="C29" s="100">
        <v>644722.1</v>
      </c>
      <c r="D29" s="66">
        <v>644583.2</v>
      </c>
      <c r="E29" s="14">
        <f t="shared" si="0"/>
        <v>99.97845583391666</v>
      </c>
      <c r="F29" s="15">
        <f t="shared" si="1"/>
        <v>88.87349563624727</v>
      </c>
      <c r="G29" s="37"/>
      <c r="H29" s="36">
        <f t="shared" si="3"/>
        <v>49.02149898965624</v>
      </c>
    </row>
    <row r="30" spans="1:8" ht="13.5" thickBot="1">
      <c r="A30" s="54" t="s">
        <v>14</v>
      </c>
      <c r="B30" s="17">
        <v>85917.6</v>
      </c>
      <c r="C30" s="94">
        <v>95115.6</v>
      </c>
      <c r="D30" s="64">
        <v>94699.9</v>
      </c>
      <c r="E30" s="22">
        <f t="shared" si="0"/>
        <v>99.56295286998136</v>
      </c>
      <c r="F30" s="23">
        <f t="shared" si="1"/>
        <v>110.22177062674004</v>
      </c>
      <c r="G30" s="37"/>
      <c r="H30" s="36">
        <f t="shared" si="3"/>
        <v>7.202066470504579</v>
      </c>
    </row>
    <row r="31" spans="1:8" s="81" customFormat="1" ht="14.25" thickBot="1">
      <c r="A31" s="82" t="s">
        <v>24</v>
      </c>
      <c r="B31" s="83">
        <f>SUM(B27:B30)</f>
        <v>1227784.9</v>
      </c>
      <c r="C31" s="101">
        <f>SUM(C27:C30)</f>
        <v>931185.2</v>
      </c>
      <c r="D31" s="84">
        <f>SUM(D27:D30)</f>
        <v>924583.2</v>
      </c>
      <c r="E31" s="79">
        <f t="shared" si="0"/>
        <v>99.29101106847489</v>
      </c>
      <c r="F31" s="85">
        <f t="shared" si="1"/>
        <v>75.30498216747901</v>
      </c>
      <c r="G31" s="86"/>
      <c r="H31" s="87">
        <f t="shared" si="3"/>
        <v>70.31591019538382</v>
      </c>
    </row>
    <row r="32" spans="1:8" s="6" customFormat="1" ht="13.5" customHeight="1">
      <c r="A32" s="57" t="s">
        <v>25</v>
      </c>
      <c r="B32" s="44">
        <v>0</v>
      </c>
      <c r="C32" s="102">
        <v>16351.3</v>
      </c>
      <c r="D32" s="67">
        <v>16065.1</v>
      </c>
      <c r="E32" s="115">
        <f t="shared" si="0"/>
        <v>98.24968045354193</v>
      </c>
      <c r="F32" s="118" t="e">
        <f t="shared" si="1"/>
        <v>#DIV/0!</v>
      </c>
      <c r="G32" s="43"/>
      <c r="H32" s="36">
        <f t="shared" si="3"/>
        <v>1.2217744480754795</v>
      </c>
    </row>
    <row r="33" spans="1:8" ht="12.75">
      <c r="A33" s="58" t="s">
        <v>22</v>
      </c>
      <c r="B33" s="45">
        <v>0</v>
      </c>
      <c r="C33" s="103">
        <v>0</v>
      </c>
      <c r="D33" s="68">
        <v>18.3</v>
      </c>
      <c r="E33" s="41" t="e">
        <f>D33/C33*100</f>
        <v>#DIV/0!</v>
      </c>
      <c r="F33" s="89" t="e">
        <f>D33/B33*100</f>
        <v>#DIV/0!</v>
      </c>
      <c r="G33" s="37"/>
      <c r="H33" s="36">
        <f t="shared" si="3"/>
        <v>0.0013917418752314816</v>
      </c>
    </row>
    <row r="34" spans="1:8" ht="12.75">
      <c r="A34" s="111" t="s">
        <v>44</v>
      </c>
      <c r="B34" s="112">
        <v>0</v>
      </c>
      <c r="C34" s="112">
        <v>0</v>
      </c>
      <c r="D34" s="114">
        <v>12232.3</v>
      </c>
      <c r="E34" s="113" t="e">
        <f t="shared" si="0"/>
        <v>#DIV/0!</v>
      </c>
      <c r="F34" s="89" t="e">
        <f t="shared" si="1"/>
        <v>#DIV/0!</v>
      </c>
      <c r="G34" s="37"/>
      <c r="H34" s="36">
        <f t="shared" si="3"/>
        <v>0.9302843792565055</v>
      </c>
    </row>
    <row r="35" spans="1:8" ht="15" customHeight="1" thickBot="1">
      <c r="A35" s="59" t="s">
        <v>23</v>
      </c>
      <c r="B35" s="18">
        <v>-1583.8</v>
      </c>
      <c r="C35" s="104">
        <v>0</v>
      </c>
      <c r="D35" s="69">
        <v>-1136.6</v>
      </c>
      <c r="E35" s="28" t="e">
        <f t="shared" si="0"/>
        <v>#DIV/0!</v>
      </c>
      <c r="F35" s="23">
        <f t="shared" si="1"/>
        <v>71.76411163025634</v>
      </c>
      <c r="G35" s="35"/>
      <c r="H35" s="36">
        <f t="shared" si="3"/>
        <v>-0.08644009920153563</v>
      </c>
    </row>
    <row r="36" spans="1:8" s="6" customFormat="1" ht="18" customHeight="1" thickBot="1">
      <c r="A36" s="60" t="s">
        <v>27</v>
      </c>
      <c r="B36" s="42">
        <f>B31+B34+B35+B32+B26</f>
        <v>1224745.7</v>
      </c>
      <c r="C36" s="105">
        <f>C31+C34+C35+C32+C26</f>
        <v>947536.5</v>
      </c>
      <c r="D36" s="42">
        <f>D31+D34+D35+D32+D26+D33</f>
        <v>951612</v>
      </c>
      <c r="E36" s="25">
        <f t="shared" si="0"/>
        <v>100.43011535703374</v>
      </c>
      <c r="F36" s="26">
        <f t="shared" si="1"/>
        <v>77.69874186943461</v>
      </c>
      <c r="G36" s="40"/>
      <c r="H36" s="39">
        <f t="shared" si="3"/>
        <v>72.37149012966016</v>
      </c>
    </row>
    <row r="37" spans="1:8" s="51" customFormat="1" ht="17.25" thickBot="1">
      <c r="A37" s="61" t="s">
        <v>6</v>
      </c>
      <c r="B37" s="46">
        <f>B36+B24</f>
        <v>1635544.6999999997</v>
      </c>
      <c r="C37" s="106">
        <f>C36+C24</f>
        <v>1314583.8</v>
      </c>
      <c r="D37" s="70">
        <f>D36+D24</f>
        <v>1314899</v>
      </c>
      <c r="E37" s="47">
        <f t="shared" si="0"/>
        <v>100.02397717056913</v>
      </c>
      <c r="F37" s="48">
        <f t="shared" si="1"/>
        <v>80.3951735467701</v>
      </c>
      <c r="G37" s="49"/>
      <c r="H37" s="50">
        <f t="shared" si="3"/>
        <v>100</v>
      </c>
    </row>
    <row r="38" spans="1:7" s="31" customFormat="1" ht="13.5">
      <c r="A38" s="5"/>
      <c r="B38" s="29"/>
      <c r="C38" s="1"/>
      <c r="D38" s="1"/>
      <c r="E38" s="30"/>
      <c r="F38" s="2"/>
      <c r="G38"/>
    </row>
    <row r="39" spans="1:7" s="31" customFormat="1" ht="13.5">
      <c r="A39" s="32"/>
      <c r="B39" s="1"/>
      <c r="C39" s="1"/>
      <c r="D39" s="1"/>
      <c r="E39" s="30"/>
      <c r="F39" s="2"/>
      <c r="G39"/>
    </row>
    <row r="40" ht="13.5">
      <c r="A40" s="5"/>
    </row>
  </sheetData>
  <sheetProtection/>
  <mergeCells count="6">
    <mergeCell ref="G5:H5"/>
    <mergeCell ref="E5:F5"/>
    <mergeCell ref="D5:D6"/>
    <mergeCell ref="A5:A6"/>
    <mergeCell ref="B5:B6"/>
    <mergeCell ref="C5:C6"/>
  </mergeCells>
  <printOptions/>
  <pageMargins left="0.984251968503937" right="0" top="0.7874015748031497" bottom="0.1968503937007874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2017-01-30T09:39:44Z</cp:lastPrinted>
  <dcterms:created xsi:type="dcterms:W3CDTF">2006-03-15T08:37:36Z</dcterms:created>
  <dcterms:modified xsi:type="dcterms:W3CDTF">2017-03-07T10:14:50Z</dcterms:modified>
  <cp:category/>
  <cp:version/>
  <cp:contentType/>
  <cp:contentStatus/>
</cp:coreProperties>
</file>