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20" windowWidth="14325" windowHeight="120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<sst xmlns="http://schemas.openxmlformats.org/spreadsheetml/2006/main" count="46" uniqueCount="46">
  <si>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</si>
  <si>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</si>
  <si>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</si>
  <si>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</si>
  <si>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Невыясненные поступления</t>
  </si>
  <si>
    <t>Арендная плата за земли</t>
  </si>
  <si>
    <t>Доходы от перечисления части прибыли</t>
  </si>
  <si>
    <t>Налог на доходы физических лиц</t>
  </si>
  <si>
    <t>Всего доходов:</t>
  </si>
  <si>
    <t xml:space="preserve">Прочие неналоговые доходы </t>
  </si>
  <si>
    <t xml:space="preserve">Дотации </t>
  </si>
  <si>
    <t>Прочие поступления от использования имущества</t>
  </si>
  <si>
    <t xml:space="preserve">Земельный налог (по обязательствам до 01.01.2006) </t>
  </si>
  <si>
    <t>Единый сельскохозяйственный налог</t>
  </si>
  <si>
    <t xml:space="preserve">Субсидии </t>
  </si>
  <si>
    <t xml:space="preserve">  % исполнения</t>
  </si>
  <si>
    <t>Доходы от реализации  имущества</t>
  </si>
  <si>
    <t>Доходы от продажи земельных участков</t>
  </si>
  <si>
    <t xml:space="preserve">Единица измерения: </t>
  </si>
  <si>
    <t>Иные межбюджетные трансферты</t>
  </si>
  <si>
    <t>Штрафы</t>
  </si>
  <si>
    <t>Возврат остатков субсидий, субвенций и иных м.б. тр.</t>
  </si>
  <si>
    <t>Аренда имущества</t>
  </si>
  <si>
    <t>Итого налоговых и неналоговых доходов:</t>
  </si>
  <si>
    <t>Приложение 1</t>
  </si>
  <si>
    <t xml:space="preserve">тыс.руб. </t>
  </si>
  <si>
    <t>к пояснительной записке</t>
  </si>
  <si>
    <t>Итого безвозмездные поступления от других бюджетов бюджетной системы:</t>
  </si>
  <si>
    <t>Итого безвозмездных поступлений:</t>
  </si>
  <si>
    <t>Доходы от уплаты акцизов на нефтепродукты</t>
  </si>
  <si>
    <t>налоговые и неналоговые</t>
  </si>
  <si>
    <t>общая</t>
  </si>
  <si>
    <t>рост "+", снижение "-"</t>
  </si>
  <si>
    <t>Субвенции</t>
  </si>
  <si>
    <t>Доходы от возврата иными организациями остатков субсидий прошлых лет</t>
  </si>
  <si>
    <t>Факт 2017 г.</t>
  </si>
  <si>
    <t>Доходы от оказания платных услуг и компренсации затрат государства</t>
  </si>
  <si>
    <t xml:space="preserve">Исполнение доходной части бюджета муниципального образования Сланцевское городское поселение Сланцевского муниципального района Ленинградской области за 2018 год </t>
  </si>
  <si>
    <t>структура факт 2018</t>
  </si>
  <si>
    <t>План 2018 г.</t>
  </si>
  <si>
    <t>Факт 2018 г.</t>
  </si>
  <si>
    <t>факт 2018 г. к плану 2018 г.</t>
  </si>
  <si>
    <t>факт 2018 г. к факту 2017 г.</t>
  </si>
  <si>
    <t>к плану 2018 г.</t>
  </si>
  <si>
    <t>к факту      2017 г.</t>
  </si>
  <si>
    <t>Плата за увеличение площади земельных участков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</si>
</sst>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"/>
    <numFmt numFmtId="177" formatCode="0.0000"/>
    <numFmt numFmtId="178" formatCode="0.000000"/>
    <numFmt numFmtId="179" formatCode="0.00000"/>
    <numFmt numFmtId="180" formatCode="0.000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Narrow"/>
      <family val="2"/>
    </font>
    <font>
      <b/>
      <sz val="10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175" fontId="10" fillId="0" borderId="0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 wrapText="1"/>
    </xf>
    <xf numFmtId="172" fontId="11" fillId="0" borderId="0" xfId="0" applyNumberFormat="1" applyFont="1" applyBorder="1" applyAlignment="1">
      <alignment/>
    </xf>
    <xf numFmtId="173" fontId="14" fillId="0" borderId="11" xfId="0" applyNumberFormat="1" applyFont="1" applyBorder="1" applyAlignment="1">
      <alignment horizontal="left" vertical="center"/>
    </xf>
    <xf numFmtId="175" fontId="14" fillId="0" borderId="12" xfId="0" applyNumberFormat="1" applyFont="1" applyFill="1" applyBorder="1" applyAlignment="1">
      <alignment horizontal="right" vertical="center" wrapText="1"/>
    </xf>
    <xf numFmtId="175" fontId="14" fillId="0" borderId="13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/>
    </xf>
    <xf numFmtId="175" fontId="14" fillId="0" borderId="15" xfId="0" applyNumberFormat="1" applyFont="1" applyFill="1" applyBorder="1" applyAlignment="1">
      <alignment horizontal="right" vertical="center" wrapText="1"/>
    </xf>
    <xf numFmtId="175" fontId="14" fillId="0" borderId="16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/>
    </xf>
    <xf numFmtId="49" fontId="15" fillId="0" borderId="17" xfId="0" applyNumberFormat="1" applyFont="1" applyBorder="1" applyAlignment="1">
      <alignment horizontal="left" vertical="center"/>
    </xf>
    <xf numFmtId="175" fontId="15" fillId="0" borderId="18" xfId="0" applyNumberFormat="1" applyFont="1" applyFill="1" applyBorder="1" applyAlignment="1">
      <alignment horizontal="right" vertical="center" wrapText="1"/>
    </xf>
    <xf numFmtId="175" fontId="15" fillId="0" borderId="19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left" vertical="center"/>
    </xf>
    <xf numFmtId="175" fontId="14" fillId="0" borderId="21" xfId="0" applyNumberFormat="1" applyFont="1" applyFill="1" applyBorder="1" applyAlignment="1">
      <alignment horizontal="right" vertical="center" wrapText="1"/>
    </xf>
    <xf numFmtId="175" fontId="14" fillId="0" borderId="22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Border="1" applyAlignment="1">
      <alignment horizontal="left" vertical="center"/>
    </xf>
    <xf numFmtId="175" fontId="14" fillId="0" borderId="24" xfId="0" applyNumberFormat="1" applyFont="1" applyFill="1" applyBorder="1" applyAlignment="1">
      <alignment horizontal="right" vertical="center" wrapText="1"/>
    </xf>
    <xf numFmtId="175" fontId="14" fillId="0" borderId="25" xfId="0" applyNumberFormat="1" applyFont="1" applyFill="1" applyBorder="1" applyAlignment="1">
      <alignment horizontal="right" vertical="center" wrapText="1"/>
    </xf>
    <xf numFmtId="49" fontId="14" fillId="0" borderId="26" xfId="0" applyNumberFormat="1" applyFont="1" applyBorder="1" applyAlignment="1">
      <alignment horizontal="left" vertical="center"/>
    </xf>
    <xf numFmtId="175" fontId="14" fillId="0" borderId="27" xfId="0" applyNumberFormat="1" applyFont="1" applyFill="1" applyBorder="1" applyAlignment="1">
      <alignment horizontal="right" vertical="center" wrapText="1"/>
    </xf>
    <xf numFmtId="175" fontId="14" fillId="0" borderId="28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4" fontId="18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5" fontId="14" fillId="0" borderId="33" xfId="0" applyNumberFormat="1" applyFont="1" applyFill="1" applyBorder="1" applyAlignment="1">
      <alignment horizontal="right" vertical="center" wrapText="1"/>
    </xf>
    <xf numFmtId="175" fontId="14" fillId="0" borderId="34" xfId="0" applyNumberFormat="1" applyFont="1" applyFill="1" applyBorder="1" applyAlignment="1">
      <alignment horizontal="right" vertical="center" wrapText="1"/>
    </xf>
    <xf numFmtId="175" fontId="13" fillId="0" borderId="35" xfId="0" applyNumberFormat="1" applyFont="1" applyFill="1" applyBorder="1" applyAlignment="1">
      <alignment horizontal="right" vertical="center" wrapText="1"/>
    </xf>
    <xf numFmtId="172" fontId="13" fillId="0" borderId="32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175" fontId="14" fillId="0" borderId="36" xfId="0" applyNumberFormat="1" applyFont="1" applyFill="1" applyBorder="1" applyAlignment="1">
      <alignment horizontal="right" vertical="center" wrapText="1"/>
    </xf>
    <xf numFmtId="175" fontId="14" fillId="0" borderId="37" xfId="0" applyNumberFormat="1" applyFont="1" applyFill="1" applyBorder="1" applyAlignment="1">
      <alignment horizontal="right" vertical="center" wrapText="1"/>
    </xf>
    <xf numFmtId="175" fontId="13" fillId="0" borderId="38" xfId="0" applyNumberFormat="1" applyFont="1" applyFill="1" applyBorder="1" applyAlignment="1">
      <alignment horizontal="right" vertical="center" wrapText="1"/>
    </xf>
    <xf numFmtId="172" fontId="13" fillId="0" borderId="39" xfId="0" applyNumberFormat="1" applyFont="1" applyBorder="1" applyAlignment="1">
      <alignment/>
    </xf>
    <xf numFmtId="175" fontId="15" fillId="0" borderId="40" xfId="0" applyNumberFormat="1" applyFont="1" applyFill="1" applyBorder="1" applyAlignment="1">
      <alignment horizontal="right" vertical="center" wrapText="1"/>
    </xf>
    <xf numFmtId="175" fontId="15" fillId="0" borderId="41" xfId="0" applyNumberFormat="1" applyFont="1" applyFill="1" applyBorder="1" applyAlignment="1">
      <alignment horizontal="right" vertical="center" wrapText="1"/>
    </xf>
    <xf numFmtId="175" fontId="12" fillId="0" borderId="42" xfId="0" applyNumberFormat="1" applyFont="1" applyFill="1" applyBorder="1" applyAlignment="1">
      <alignment horizontal="right" vertical="center" wrapText="1"/>
    </xf>
    <xf numFmtId="172" fontId="12" fillId="0" borderId="41" xfId="0" applyNumberFormat="1" applyFont="1" applyBorder="1" applyAlignment="1">
      <alignment/>
    </xf>
    <xf numFmtId="172" fontId="12" fillId="0" borderId="17" xfId="0" applyNumberFormat="1" applyFont="1" applyBorder="1" applyAlignment="1">
      <alignment/>
    </xf>
    <xf numFmtId="172" fontId="12" fillId="0" borderId="42" xfId="0" applyNumberFormat="1" applyFont="1" applyBorder="1" applyAlignment="1">
      <alignment/>
    </xf>
    <xf numFmtId="175" fontId="14" fillId="0" borderId="29" xfId="0" applyNumberFormat="1" applyFont="1" applyFill="1" applyBorder="1" applyAlignment="1">
      <alignment horizontal="right" vertical="center" wrapText="1"/>
    </xf>
    <xf numFmtId="175" fontId="14" fillId="0" borderId="30" xfId="0" applyNumberFormat="1" applyFont="1" applyFill="1" applyBorder="1" applyAlignment="1">
      <alignment horizontal="right" vertical="center" wrapText="1"/>
    </xf>
    <xf numFmtId="175" fontId="13" fillId="0" borderId="31" xfId="0" applyNumberFormat="1" applyFont="1" applyFill="1" applyBorder="1" applyAlignment="1">
      <alignment horizontal="right" vertical="center" wrapText="1"/>
    </xf>
    <xf numFmtId="172" fontId="13" fillId="0" borderId="43" xfId="0" applyNumberFormat="1" applyFont="1" applyBorder="1" applyAlignment="1">
      <alignment/>
    </xf>
    <xf numFmtId="0" fontId="13" fillId="0" borderId="0" xfId="0" applyFont="1" applyBorder="1" applyAlignment="1">
      <alignment/>
    </xf>
    <xf numFmtId="175" fontId="12" fillId="0" borderId="44" xfId="0" applyNumberFormat="1" applyFont="1" applyFill="1" applyBorder="1" applyAlignment="1">
      <alignment horizontal="right" vertical="center" wrapText="1"/>
    </xf>
    <xf numFmtId="172" fontId="12" fillId="0" borderId="45" xfId="0" applyNumberFormat="1" applyFont="1" applyBorder="1" applyAlignment="1">
      <alignment/>
    </xf>
    <xf numFmtId="0" fontId="12" fillId="0" borderId="23" xfId="0" applyFont="1" applyBorder="1" applyAlignment="1">
      <alignment/>
    </xf>
    <xf numFmtId="175" fontId="14" fillId="0" borderId="46" xfId="0" applyNumberFormat="1" applyFont="1" applyFill="1" applyBorder="1" applyAlignment="1">
      <alignment horizontal="right" vertical="center" wrapText="1"/>
    </xf>
    <xf numFmtId="175" fontId="14" fillId="0" borderId="47" xfId="0" applyNumberFormat="1" applyFont="1" applyFill="1" applyBorder="1" applyAlignment="1">
      <alignment horizontal="right" vertical="center" wrapText="1"/>
    </xf>
    <xf numFmtId="175" fontId="14" fillId="0" borderId="48" xfId="0" applyNumberFormat="1" applyFont="1" applyFill="1" applyBorder="1" applyAlignment="1">
      <alignment horizontal="right" vertical="center" wrapText="1"/>
    </xf>
    <xf numFmtId="175" fontId="14" fillId="0" borderId="49" xfId="0" applyNumberFormat="1" applyFont="1" applyFill="1" applyBorder="1" applyAlignment="1">
      <alignment horizontal="right" vertical="center" wrapText="1"/>
    </xf>
    <xf numFmtId="172" fontId="13" fillId="0" borderId="50" xfId="0" applyNumberFormat="1" applyFont="1" applyBorder="1" applyAlignment="1">
      <alignment/>
    </xf>
    <xf numFmtId="175" fontId="15" fillId="0" borderId="45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/>
    </xf>
    <xf numFmtId="0" fontId="15" fillId="0" borderId="23" xfId="0" applyFont="1" applyBorder="1" applyAlignment="1">
      <alignment/>
    </xf>
    <xf numFmtId="172" fontId="15" fillId="0" borderId="0" xfId="0" applyNumberFormat="1" applyFont="1" applyBorder="1" applyAlignment="1">
      <alignment/>
    </xf>
    <xf numFmtId="172" fontId="60" fillId="0" borderId="32" xfId="0" applyNumberFormat="1" applyFont="1" applyBorder="1" applyAlignment="1">
      <alignment/>
    </xf>
    <xf numFmtId="175" fontId="60" fillId="0" borderId="35" xfId="0" applyNumberFormat="1" applyFont="1" applyFill="1" applyBorder="1" applyAlignment="1">
      <alignment horizontal="right" vertical="center" wrapText="1"/>
    </xf>
    <xf numFmtId="49" fontId="14" fillId="0" borderId="48" xfId="0" applyNumberFormat="1" applyFont="1" applyBorder="1" applyAlignment="1">
      <alignment horizontal="left" vertical="center"/>
    </xf>
    <xf numFmtId="175" fontId="13" fillId="0" borderId="51" xfId="0" applyNumberFormat="1" applyFont="1" applyFill="1" applyBorder="1" applyAlignment="1">
      <alignment horizontal="right" vertical="center" wrapText="1"/>
    </xf>
    <xf numFmtId="172" fontId="13" fillId="0" borderId="52" xfId="0" applyNumberFormat="1" applyFont="1" applyBorder="1" applyAlignment="1">
      <alignment/>
    </xf>
    <xf numFmtId="175" fontId="13" fillId="0" borderId="5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5" fontId="12" fillId="0" borderId="44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2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/>
    </xf>
    <xf numFmtId="49" fontId="12" fillId="0" borderId="56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49" fontId="12" fillId="0" borderId="57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49" fontId="21" fillId="0" borderId="59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15" sqref="D15:D26"/>
    </sheetView>
  </sheetViews>
  <sheetFormatPr defaultColWidth="9.00390625" defaultRowHeight="12.75"/>
  <cols>
    <col min="1" max="1" width="44.00390625" style="4" customWidth="1"/>
    <col min="2" max="2" width="13.375" style="4" customWidth="1"/>
    <col min="3" max="3" width="13.625" style="4" customWidth="1"/>
    <col min="4" max="4" width="13.25390625" style="4" customWidth="1"/>
    <col min="5" max="5" width="12.25390625" style="4" customWidth="1"/>
    <col min="6" max="6" width="12.125" style="4" customWidth="1"/>
    <col min="7" max="8" width="9.125" style="4" customWidth="1"/>
    <col min="9" max="9" width="10.75390625" style="4" customWidth="1"/>
    <col min="10" max="10" width="9.625" style="4" customWidth="1"/>
    <col min="11" max="16384" width="9.125" style="4" customWidth="1"/>
  </cols>
  <sheetData>
    <row r="1" ht="12.75">
      <c r="I1" s="38" t="s">
        <v>24</v>
      </c>
    </row>
    <row r="2" ht="12.75">
      <c r="I2" s="38" t="s">
        <v>26</v>
      </c>
    </row>
    <row r="3" ht="12.75">
      <c r="I3" s="38"/>
    </row>
    <row r="4" spans="1:10" s="1" customFormat="1" ht="33.75" customHeight="1">
      <c r="A4" s="92" t="s">
        <v>37</v>
      </c>
      <c r="B4" s="93"/>
      <c r="C4" s="93"/>
      <c r="D4" s="93"/>
      <c r="E4" s="93"/>
      <c r="F4" s="93"/>
      <c r="G4" s="93"/>
      <c r="H4" s="93"/>
      <c r="I4" s="89"/>
      <c r="J4" s="89"/>
    </row>
    <row r="5" spans="1:10" ht="15.75">
      <c r="A5" s="2"/>
      <c r="B5" s="3"/>
      <c r="C5" s="3"/>
      <c r="D5" s="39"/>
      <c r="E5" s="39"/>
      <c r="F5" s="39"/>
      <c r="G5" s="39"/>
      <c r="I5" s="40"/>
      <c r="J5" s="41"/>
    </row>
    <row r="6" spans="1:10" ht="19.5" customHeight="1" thickBot="1">
      <c r="A6" s="5"/>
      <c r="B6" s="6"/>
      <c r="C6" s="6"/>
      <c r="D6" s="42"/>
      <c r="E6" s="42"/>
      <c r="F6" s="42" t="s">
        <v>18</v>
      </c>
      <c r="G6" s="91" t="s">
        <v>25</v>
      </c>
      <c r="H6" s="43"/>
      <c r="I6" s="43"/>
      <c r="J6" s="41"/>
    </row>
    <row r="7" spans="1:10" ht="26.25" customHeight="1">
      <c r="A7" s="98" t="s">
        <v>0</v>
      </c>
      <c r="B7" s="102" t="s">
        <v>35</v>
      </c>
      <c r="C7" s="100" t="s">
        <v>39</v>
      </c>
      <c r="D7" s="102" t="s">
        <v>40</v>
      </c>
      <c r="E7" s="104" t="s">
        <v>32</v>
      </c>
      <c r="F7" s="105"/>
      <c r="G7" s="96" t="s">
        <v>15</v>
      </c>
      <c r="H7" s="97"/>
      <c r="I7" s="94" t="s">
        <v>38</v>
      </c>
      <c r="J7" s="95"/>
    </row>
    <row r="8" spans="1:10" ht="25.5">
      <c r="A8" s="99"/>
      <c r="B8" s="103"/>
      <c r="C8" s="101"/>
      <c r="D8" s="103"/>
      <c r="E8" s="44" t="s">
        <v>41</v>
      </c>
      <c r="F8" s="45" t="s">
        <v>42</v>
      </c>
      <c r="G8" s="46" t="s">
        <v>43</v>
      </c>
      <c r="H8" s="47" t="s">
        <v>44</v>
      </c>
      <c r="I8" s="48" t="s">
        <v>30</v>
      </c>
      <c r="J8" s="49" t="s">
        <v>31</v>
      </c>
    </row>
    <row r="9" spans="1:10" ht="12.75">
      <c r="A9" s="17" t="s">
        <v>7</v>
      </c>
      <c r="B9" s="19">
        <v>46545.3</v>
      </c>
      <c r="C9" s="18">
        <v>50114.4</v>
      </c>
      <c r="D9" s="19">
        <v>51092.3</v>
      </c>
      <c r="E9" s="50">
        <f>D9-C9</f>
        <v>977.9000000000015</v>
      </c>
      <c r="F9" s="51">
        <f>D9-B9</f>
        <v>4547</v>
      </c>
      <c r="G9" s="52">
        <f>D9/C9*100</f>
        <v>101.95133534473126</v>
      </c>
      <c r="H9" s="53">
        <f>D9/B9*100</f>
        <v>109.76897774855894</v>
      </c>
      <c r="I9" s="54">
        <f aca="true" t="shared" si="0" ref="I9:I27">D9/$D$27*100</f>
        <v>31.12366668900274</v>
      </c>
      <c r="J9" s="55">
        <f aca="true" t="shared" si="1" ref="J9:J31">D9/$D$36*100</f>
        <v>15.147143621602313</v>
      </c>
    </row>
    <row r="10" spans="1:10" ht="12.75">
      <c r="A10" s="17" t="s">
        <v>29</v>
      </c>
      <c r="B10" s="19">
        <v>3523.4</v>
      </c>
      <c r="C10" s="18">
        <v>3595.3</v>
      </c>
      <c r="D10" s="19">
        <v>3841.5</v>
      </c>
      <c r="E10" s="50">
        <f aca="true" t="shared" si="2" ref="E10:E36">D10-C10</f>
        <v>246.19999999999982</v>
      </c>
      <c r="F10" s="51">
        <f aca="true" t="shared" si="3" ref="F10:F36">D10-B10</f>
        <v>318.0999999999999</v>
      </c>
      <c r="G10" s="52">
        <f aca="true" t="shared" si="4" ref="G10:G36">D10/C10*100</f>
        <v>106.84782911022724</v>
      </c>
      <c r="H10" s="53">
        <f aca="true" t="shared" si="5" ref="H10:H36">D10/B10*100</f>
        <v>109.02821138672874</v>
      </c>
      <c r="I10" s="54">
        <f t="shared" si="0"/>
        <v>2.340109284291449</v>
      </c>
      <c r="J10" s="55">
        <f t="shared" si="1"/>
        <v>1.138875177323888</v>
      </c>
    </row>
    <row r="11" spans="1:10" ht="12.75">
      <c r="A11" s="20" t="s">
        <v>13</v>
      </c>
      <c r="B11" s="19">
        <v>-10</v>
      </c>
      <c r="C11" s="18">
        <v>0</v>
      </c>
      <c r="D11" s="19">
        <v>0</v>
      </c>
      <c r="E11" s="50">
        <f t="shared" si="2"/>
        <v>0</v>
      </c>
      <c r="F11" s="51">
        <f t="shared" si="3"/>
        <v>10</v>
      </c>
      <c r="G11" s="52" t="e">
        <f t="shared" si="4"/>
        <v>#DIV/0!</v>
      </c>
      <c r="H11" s="53">
        <f t="shared" si="5"/>
        <v>0</v>
      </c>
      <c r="I11" s="54">
        <f t="shared" si="0"/>
        <v>0</v>
      </c>
      <c r="J11" s="55">
        <f t="shared" si="1"/>
        <v>0</v>
      </c>
    </row>
    <row r="12" spans="1:10" ht="12.75">
      <c r="A12" s="20" t="s">
        <v>1</v>
      </c>
      <c r="B12" s="19">
        <v>2767.3</v>
      </c>
      <c r="C12" s="18">
        <v>3128.8</v>
      </c>
      <c r="D12" s="19">
        <v>3183.3</v>
      </c>
      <c r="E12" s="50">
        <f t="shared" si="2"/>
        <v>54.5</v>
      </c>
      <c r="F12" s="51">
        <f t="shared" si="3"/>
        <v>416</v>
      </c>
      <c r="G12" s="52">
        <f t="shared" si="4"/>
        <v>101.74188187164408</v>
      </c>
      <c r="H12" s="53">
        <f t="shared" si="5"/>
        <v>115.03270335706284</v>
      </c>
      <c r="I12" s="54">
        <f t="shared" si="0"/>
        <v>1.9391565494429182</v>
      </c>
      <c r="J12" s="55">
        <f t="shared" si="1"/>
        <v>0.9437410782181785</v>
      </c>
    </row>
    <row r="13" spans="1:10" ht="12.75">
      <c r="A13" s="20" t="s">
        <v>2</v>
      </c>
      <c r="B13" s="19">
        <v>35988.9</v>
      </c>
      <c r="C13" s="18">
        <v>36225.7</v>
      </c>
      <c r="D13" s="19">
        <v>35217.7</v>
      </c>
      <c r="E13" s="50">
        <f t="shared" si="2"/>
        <v>-1008</v>
      </c>
      <c r="F13" s="51">
        <f t="shared" si="3"/>
        <v>-771.2000000000044</v>
      </c>
      <c r="G13" s="52">
        <f t="shared" si="4"/>
        <v>97.21744507352514</v>
      </c>
      <c r="H13" s="53">
        <f t="shared" si="5"/>
        <v>97.85711705553656</v>
      </c>
      <c r="I13" s="54">
        <f t="shared" si="0"/>
        <v>21.45340797641311</v>
      </c>
      <c r="J13" s="55">
        <f t="shared" si="1"/>
        <v>10.440860167236622</v>
      </c>
    </row>
    <row r="14" spans="1:10" ht="12.75" customHeight="1" hidden="1">
      <c r="A14" s="20" t="s">
        <v>12</v>
      </c>
      <c r="B14" s="19">
        <v>0</v>
      </c>
      <c r="C14" s="18">
        <v>0</v>
      </c>
      <c r="D14" s="19">
        <v>0</v>
      </c>
      <c r="E14" s="50">
        <f t="shared" si="2"/>
        <v>0</v>
      </c>
      <c r="F14" s="51">
        <f t="shared" si="3"/>
        <v>0</v>
      </c>
      <c r="G14" s="84" t="e">
        <f t="shared" si="4"/>
        <v>#DIV/0!</v>
      </c>
      <c r="H14" s="83" t="e">
        <f t="shared" si="5"/>
        <v>#DIV/0!</v>
      </c>
      <c r="I14" s="54">
        <f t="shared" si="0"/>
        <v>0</v>
      </c>
      <c r="J14" s="55">
        <f t="shared" si="1"/>
        <v>0</v>
      </c>
    </row>
    <row r="15" spans="1:10" ht="12.75">
      <c r="A15" s="20" t="s">
        <v>5</v>
      </c>
      <c r="B15" s="19">
        <v>33643.6</v>
      </c>
      <c r="C15" s="18">
        <v>35581.1</v>
      </c>
      <c r="D15" s="19">
        <v>35790.9</v>
      </c>
      <c r="E15" s="50">
        <f t="shared" si="2"/>
        <v>209.8000000000029</v>
      </c>
      <c r="F15" s="51">
        <f t="shared" si="3"/>
        <v>2147.300000000003</v>
      </c>
      <c r="G15" s="52">
        <f t="shared" si="4"/>
        <v>100.58963888131622</v>
      </c>
      <c r="H15" s="53">
        <f t="shared" si="5"/>
        <v>106.38249176663616</v>
      </c>
      <c r="I15" s="54">
        <f t="shared" si="0"/>
        <v>21.8025816434067</v>
      </c>
      <c r="J15" s="55">
        <f t="shared" si="1"/>
        <v>10.610794633367576</v>
      </c>
    </row>
    <row r="16" spans="1:10" ht="12.75">
      <c r="A16" s="20" t="s">
        <v>22</v>
      </c>
      <c r="B16" s="19">
        <v>10809.8</v>
      </c>
      <c r="C16" s="18">
        <v>15619</v>
      </c>
      <c r="D16" s="19">
        <v>16837.3</v>
      </c>
      <c r="E16" s="50">
        <f t="shared" si="2"/>
        <v>1218.2999999999993</v>
      </c>
      <c r="F16" s="51">
        <f t="shared" si="3"/>
        <v>6027.5</v>
      </c>
      <c r="G16" s="52">
        <f t="shared" si="4"/>
        <v>107.80011524425379</v>
      </c>
      <c r="H16" s="53">
        <f>D16/B16*100</f>
        <v>155.75958852152675</v>
      </c>
      <c r="I16" s="54">
        <f t="shared" si="0"/>
        <v>10.256702343459693</v>
      </c>
      <c r="J16" s="55">
        <f t="shared" si="1"/>
        <v>4.9916915327750875</v>
      </c>
    </row>
    <row r="17" spans="1:10" ht="12.75">
      <c r="A17" s="20" t="s">
        <v>6</v>
      </c>
      <c r="B17" s="19">
        <v>482</v>
      </c>
      <c r="C17" s="18">
        <v>6.8</v>
      </c>
      <c r="D17" s="19">
        <v>6.8</v>
      </c>
      <c r="E17" s="50">
        <f t="shared" si="2"/>
        <v>0</v>
      </c>
      <c r="F17" s="51">
        <f t="shared" si="3"/>
        <v>-475.2</v>
      </c>
      <c r="G17" s="52">
        <f t="shared" si="4"/>
        <v>100</v>
      </c>
      <c r="H17" s="53">
        <f>D17/B17*100</f>
        <v>1.4107883817427387</v>
      </c>
      <c r="I17" s="54">
        <f t="shared" si="0"/>
        <v>0.004142325428395641</v>
      </c>
      <c r="J17" s="55">
        <f t="shared" si="1"/>
        <v>0.0020159706379805904</v>
      </c>
    </row>
    <row r="18" spans="1:10" ht="12.75">
      <c r="A18" s="20" t="s">
        <v>11</v>
      </c>
      <c r="B18" s="19">
        <v>2799.7</v>
      </c>
      <c r="C18" s="18">
        <v>2467</v>
      </c>
      <c r="D18" s="19">
        <v>2516.5</v>
      </c>
      <c r="E18" s="50">
        <f t="shared" si="2"/>
        <v>49.5</v>
      </c>
      <c r="F18" s="51">
        <f t="shared" si="3"/>
        <v>-283.1999999999998</v>
      </c>
      <c r="G18" s="52">
        <f t="shared" si="4"/>
        <v>102.00648561005269</v>
      </c>
      <c r="H18" s="53">
        <f t="shared" si="5"/>
        <v>89.8846304961246</v>
      </c>
      <c r="I18" s="54">
        <f t="shared" si="0"/>
        <v>1.532964991258475</v>
      </c>
      <c r="J18" s="55">
        <f t="shared" si="1"/>
        <v>0.7460573691879641</v>
      </c>
    </row>
    <row r="19" spans="1:10" ht="24" customHeight="1">
      <c r="A19" s="21" t="s">
        <v>36</v>
      </c>
      <c r="B19" s="19">
        <v>4095.7</v>
      </c>
      <c r="C19" s="18">
        <v>5224.6</v>
      </c>
      <c r="D19" s="19">
        <v>5221.1</v>
      </c>
      <c r="E19" s="50">
        <f t="shared" si="2"/>
        <v>-3.5</v>
      </c>
      <c r="F19" s="51">
        <f t="shared" si="3"/>
        <v>1125.4000000000005</v>
      </c>
      <c r="G19" s="52">
        <f t="shared" si="4"/>
        <v>99.93300922558664</v>
      </c>
      <c r="H19" s="53">
        <f t="shared" si="5"/>
        <v>127.47759845691824</v>
      </c>
      <c r="I19" s="54">
        <f t="shared" si="0"/>
        <v>3.1805140138524237</v>
      </c>
      <c r="J19" s="55">
        <f t="shared" si="1"/>
        <v>1.547880043817715</v>
      </c>
    </row>
    <row r="20" spans="1:10" ht="12.75">
      <c r="A20" s="20" t="s">
        <v>16</v>
      </c>
      <c r="B20" s="19">
        <v>11502.8</v>
      </c>
      <c r="C20" s="18">
        <v>5867.4</v>
      </c>
      <c r="D20" s="19">
        <v>5909.3</v>
      </c>
      <c r="E20" s="50">
        <f t="shared" si="2"/>
        <v>41.900000000000546</v>
      </c>
      <c r="F20" s="51">
        <f t="shared" si="3"/>
        <v>-5593.499999999999</v>
      </c>
      <c r="G20" s="52">
        <f t="shared" si="4"/>
        <v>100.71411528104441</v>
      </c>
      <c r="H20" s="53">
        <f t="shared" si="5"/>
        <v>51.37270925339917</v>
      </c>
      <c r="I20" s="54">
        <f t="shared" si="0"/>
        <v>3.5997417138262295</v>
      </c>
      <c r="J20" s="55">
        <f t="shared" si="1"/>
        <v>1.7519081310321623</v>
      </c>
    </row>
    <row r="21" spans="1:10" ht="12.75">
      <c r="A21" s="22" t="s">
        <v>17</v>
      </c>
      <c r="B21" s="24">
        <v>1974.3</v>
      </c>
      <c r="C21" s="23">
        <v>3785</v>
      </c>
      <c r="D21" s="24">
        <v>3797.2</v>
      </c>
      <c r="E21" s="56">
        <f t="shared" si="2"/>
        <v>12.199999999999818</v>
      </c>
      <c r="F21" s="57">
        <f t="shared" si="3"/>
        <v>1822.8999999999999</v>
      </c>
      <c r="G21" s="52">
        <f t="shared" si="4"/>
        <v>100.32232496697489</v>
      </c>
      <c r="H21" s="53">
        <f t="shared" si="5"/>
        <v>192.3314592513802</v>
      </c>
      <c r="I21" s="54">
        <f t="shared" si="0"/>
        <v>2.3131232524564598</v>
      </c>
      <c r="J21" s="55">
        <f t="shared" si="1"/>
        <v>1.125741721549985</v>
      </c>
    </row>
    <row r="22" spans="1:10" ht="12.75">
      <c r="A22" s="22" t="s">
        <v>45</v>
      </c>
      <c r="B22" s="24">
        <v>0</v>
      </c>
      <c r="C22" s="23">
        <v>463</v>
      </c>
      <c r="D22" s="24">
        <v>410.8</v>
      </c>
      <c r="E22" s="56">
        <f t="shared" si="2"/>
        <v>-52.19999999999999</v>
      </c>
      <c r="F22" s="57">
        <f t="shared" si="3"/>
        <v>410.8</v>
      </c>
      <c r="G22" s="52">
        <f t="shared" si="4"/>
        <v>88.7257019438445</v>
      </c>
      <c r="H22" s="53" t="e">
        <f t="shared" si="5"/>
        <v>#DIV/0!</v>
      </c>
      <c r="I22" s="54">
        <f t="shared" si="0"/>
        <v>0.25024518911543076</v>
      </c>
      <c r="J22" s="55">
        <f t="shared" si="1"/>
        <v>0.12178834383565096</v>
      </c>
    </row>
    <row r="23" spans="1:10" ht="12.75">
      <c r="A23" s="22" t="s">
        <v>3</v>
      </c>
      <c r="B23" s="24">
        <v>9.4</v>
      </c>
      <c r="C23" s="23">
        <v>3.2</v>
      </c>
      <c r="D23" s="24">
        <v>3.2</v>
      </c>
      <c r="E23" s="56">
        <f t="shared" si="2"/>
        <v>0</v>
      </c>
      <c r="F23" s="57">
        <f t="shared" si="3"/>
        <v>-6.2</v>
      </c>
      <c r="G23" s="52">
        <f t="shared" si="4"/>
        <v>100</v>
      </c>
      <c r="H23" s="53">
        <f t="shared" si="5"/>
        <v>34.04255319148936</v>
      </c>
      <c r="I23" s="54">
        <f t="shared" si="0"/>
        <v>0.0019493296133626546</v>
      </c>
      <c r="J23" s="55">
        <f t="shared" si="1"/>
        <v>0.0009486920649320426</v>
      </c>
    </row>
    <row r="24" spans="1:10" ht="12.75">
      <c r="A24" s="22" t="s">
        <v>20</v>
      </c>
      <c r="B24" s="24">
        <v>85.1</v>
      </c>
      <c r="C24" s="23">
        <v>93.7</v>
      </c>
      <c r="D24" s="24">
        <v>148.4</v>
      </c>
      <c r="E24" s="56">
        <f t="shared" si="2"/>
        <v>54.7</v>
      </c>
      <c r="F24" s="57">
        <f t="shared" si="3"/>
        <v>63.30000000000001</v>
      </c>
      <c r="G24" s="52">
        <f t="shared" si="4"/>
        <v>158.3778014941302</v>
      </c>
      <c r="H24" s="53">
        <f t="shared" si="5"/>
        <v>174.38307873090483</v>
      </c>
      <c r="I24" s="54">
        <f t="shared" si="0"/>
        <v>0.09040016081969311</v>
      </c>
      <c r="J24" s="55">
        <f t="shared" si="1"/>
        <v>0.04399559451122347</v>
      </c>
    </row>
    <row r="25" spans="1:10" ht="14.25" customHeight="1" hidden="1">
      <c r="A25" s="25" t="s">
        <v>4</v>
      </c>
      <c r="B25" s="24">
        <v>0</v>
      </c>
      <c r="C25" s="23">
        <v>0</v>
      </c>
      <c r="D25" s="24">
        <v>0</v>
      </c>
      <c r="E25" s="56">
        <f t="shared" si="2"/>
        <v>0</v>
      </c>
      <c r="F25" s="57">
        <f t="shared" si="3"/>
        <v>0</v>
      </c>
      <c r="G25" s="84" t="e">
        <f t="shared" si="4"/>
        <v>#DIV/0!</v>
      </c>
      <c r="H25" s="53" t="e">
        <f t="shared" si="5"/>
        <v>#DIV/0!</v>
      </c>
      <c r="I25" s="54">
        <f t="shared" si="0"/>
        <v>0</v>
      </c>
      <c r="J25" s="55">
        <f t="shared" si="1"/>
        <v>0</v>
      </c>
    </row>
    <row r="26" spans="1:10" ht="16.5" customHeight="1" thickBot="1">
      <c r="A26" s="85" t="s">
        <v>9</v>
      </c>
      <c r="B26" s="24">
        <v>182.3</v>
      </c>
      <c r="C26" s="23">
        <v>182.7</v>
      </c>
      <c r="D26" s="24">
        <v>182.7</v>
      </c>
      <c r="E26" s="56">
        <f t="shared" si="2"/>
        <v>0</v>
      </c>
      <c r="F26" s="57">
        <f t="shared" si="3"/>
        <v>0.39999999999997726</v>
      </c>
      <c r="G26" s="58">
        <f t="shared" si="4"/>
        <v>100</v>
      </c>
      <c r="H26" s="59">
        <f t="shared" si="5"/>
        <v>100.21941854086668</v>
      </c>
      <c r="I26" s="54">
        <f t="shared" si="0"/>
        <v>0.11129453761292406</v>
      </c>
      <c r="J26" s="55">
        <f t="shared" si="1"/>
        <v>0.0541643875822138</v>
      </c>
    </row>
    <row r="27" spans="1:10" ht="16.5" customHeight="1" thickBot="1">
      <c r="A27" s="26" t="s">
        <v>23</v>
      </c>
      <c r="B27" s="28">
        <f>SUM(B9:B26)</f>
        <v>154399.59999999998</v>
      </c>
      <c r="C27" s="27">
        <f>SUM(C9:C26)</f>
        <v>162357.70000000004</v>
      </c>
      <c r="D27" s="28">
        <f>SUM(D9:D26)</f>
        <v>164159</v>
      </c>
      <c r="E27" s="60">
        <f t="shared" si="2"/>
        <v>1801.2999999999593</v>
      </c>
      <c r="F27" s="61">
        <f t="shared" si="3"/>
        <v>9759.400000000023</v>
      </c>
      <c r="G27" s="62">
        <f t="shared" si="4"/>
        <v>101.10946385665723</v>
      </c>
      <c r="H27" s="72">
        <f t="shared" si="5"/>
        <v>106.32087129759404</v>
      </c>
      <c r="I27" s="64">
        <f t="shared" si="0"/>
        <v>100</v>
      </c>
      <c r="J27" s="65">
        <f t="shared" si="1"/>
        <v>48.66760646474349</v>
      </c>
    </row>
    <row r="28" spans="1:10" ht="14.25" customHeight="1">
      <c r="A28" s="29" t="s">
        <v>10</v>
      </c>
      <c r="B28" s="31">
        <v>51091.5</v>
      </c>
      <c r="C28" s="30">
        <v>66950.1</v>
      </c>
      <c r="D28" s="31">
        <v>66950.1</v>
      </c>
      <c r="E28" s="66">
        <f t="shared" si="2"/>
        <v>0</v>
      </c>
      <c r="F28" s="67">
        <f t="shared" si="3"/>
        <v>15858.600000000006</v>
      </c>
      <c r="G28" s="68">
        <f t="shared" si="4"/>
        <v>100</v>
      </c>
      <c r="H28" s="69">
        <f t="shared" si="5"/>
        <v>131.03960541381642</v>
      </c>
      <c r="I28" s="70"/>
      <c r="J28" s="54">
        <f t="shared" si="1"/>
        <v>19.848446442627107</v>
      </c>
    </row>
    <row r="29" spans="1:10" ht="14.25" customHeight="1">
      <c r="A29" s="29" t="s">
        <v>14</v>
      </c>
      <c r="B29" s="19">
        <v>93381.2</v>
      </c>
      <c r="C29" s="18">
        <v>94910.1</v>
      </c>
      <c r="D29" s="19">
        <v>94763.9</v>
      </c>
      <c r="E29" s="50">
        <f t="shared" si="2"/>
        <v>-146.20000000001164</v>
      </c>
      <c r="F29" s="51">
        <f t="shared" si="3"/>
        <v>1382.699999999997</v>
      </c>
      <c r="G29" s="52">
        <f t="shared" si="4"/>
        <v>99.84595949219313</v>
      </c>
      <c r="H29" s="53">
        <f t="shared" si="5"/>
        <v>101.4807048956321</v>
      </c>
      <c r="I29" s="70"/>
      <c r="J29" s="54">
        <f t="shared" si="1"/>
        <v>28.094299991254246</v>
      </c>
    </row>
    <row r="30" spans="1:10" ht="14.25" customHeight="1">
      <c r="A30" s="32" t="s">
        <v>33</v>
      </c>
      <c r="B30" s="24">
        <v>1736.3</v>
      </c>
      <c r="C30" s="23">
        <v>1882.2</v>
      </c>
      <c r="D30" s="24">
        <v>1882.2</v>
      </c>
      <c r="E30" s="56">
        <f t="shared" si="2"/>
        <v>0</v>
      </c>
      <c r="F30" s="57">
        <f t="shared" si="3"/>
        <v>145.9000000000001</v>
      </c>
      <c r="G30" s="58">
        <f t="shared" si="4"/>
        <v>100</v>
      </c>
      <c r="H30" s="53">
        <f t="shared" si="5"/>
        <v>108.40292576167714</v>
      </c>
      <c r="I30" s="70"/>
      <c r="J30" s="54">
        <f t="shared" si="1"/>
        <v>0.5580088139422157</v>
      </c>
    </row>
    <row r="31" spans="1:10" ht="13.5" customHeight="1" thickBot="1">
      <c r="A31" s="22" t="s">
        <v>19</v>
      </c>
      <c r="B31" s="24">
        <v>33388.5</v>
      </c>
      <c r="C31" s="23">
        <v>21560.2</v>
      </c>
      <c r="D31" s="24">
        <v>21559.1</v>
      </c>
      <c r="E31" s="56">
        <f t="shared" si="2"/>
        <v>-1.1000000000021828</v>
      </c>
      <c r="F31" s="57">
        <f t="shared" si="3"/>
        <v>-11829.400000000001</v>
      </c>
      <c r="G31" s="58">
        <f t="shared" si="4"/>
        <v>99.99489800651199</v>
      </c>
      <c r="H31" s="59">
        <f t="shared" si="5"/>
        <v>64.57043592853826</v>
      </c>
      <c r="I31" s="70"/>
      <c r="J31" s="54">
        <f t="shared" si="1"/>
        <v>6.3915459678363735</v>
      </c>
    </row>
    <row r="32" spans="1:10" ht="13.5" customHeight="1" thickBot="1">
      <c r="A32" s="26" t="s">
        <v>27</v>
      </c>
      <c r="B32" s="28">
        <f>SUM(B28:B31)</f>
        <v>179597.5</v>
      </c>
      <c r="C32" s="27">
        <f>SUM(C28:C31)</f>
        <v>185302.60000000003</v>
      </c>
      <c r="D32" s="28">
        <f>SUM(D28:D31)</f>
        <v>185155.30000000002</v>
      </c>
      <c r="E32" s="60">
        <f t="shared" si="2"/>
        <v>-147.30000000001746</v>
      </c>
      <c r="F32" s="61">
        <f t="shared" si="3"/>
        <v>5557.8000000000175</v>
      </c>
      <c r="G32" s="71">
        <f t="shared" si="4"/>
        <v>99.92050840085352</v>
      </c>
      <c r="H32" s="72">
        <f t="shared" si="5"/>
        <v>103.0945865059369</v>
      </c>
      <c r="I32" s="73"/>
      <c r="J32" s="54"/>
    </row>
    <row r="33" spans="1:10" ht="13.5" customHeight="1">
      <c r="A33" s="32" t="s">
        <v>34</v>
      </c>
      <c r="B33" s="34">
        <v>81</v>
      </c>
      <c r="C33" s="33">
        <v>0</v>
      </c>
      <c r="D33" s="34">
        <v>0</v>
      </c>
      <c r="E33" s="74">
        <f t="shared" si="2"/>
        <v>0</v>
      </c>
      <c r="F33" s="75">
        <f t="shared" si="3"/>
        <v>-81</v>
      </c>
      <c r="G33" s="86" t="e">
        <f t="shared" si="4"/>
        <v>#DIV/0!</v>
      </c>
      <c r="H33" s="87">
        <f t="shared" si="5"/>
        <v>0</v>
      </c>
      <c r="I33" s="70"/>
      <c r="J33" s="54">
        <f>D33/$D$36*100</f>
        <v>0</v>
      </c>
    </row>
    <row r="34" spans="1:10" ht="13.5" customHeight="1" thickBot="1">
      <c r="A34" s="35" t="s">
        <v>21</v>
      </c>
      <c r="B34" s="37">
        <v>-12032.6</v>
      </c>
      <c r="C34" s="36">
        <v>0</v>
      </c>
      <c r="D34" s="37">
        <v>-12007.8</v>
      </c>
      <c r="E34" s="76">
        <f t="shared" si="2"/>
        <v>-12007.8</v>
      </c>
      <c r="F34" s="77">
        <f t="shared" si="3"/>
        <v>24.80000000000109</v>
      </c>
      <c r="G34" s="88" t="e">
        <f t="shared" si="4"/>
        <v>#DIV/0!</v>
      </c>
      <c r="H34" s="78">
        <f t="shared" si="5"/>
        <v>99.79389325665275</v>
      </c>
      <c r="I34" s="70"/>
      <c r="J34" s="54">
        <f>D34/$D$36*100</f>
        <v>-3.5599076804034313</v>
      </c>
    </row>
    <row r="35" spans="1:10" ht="15.75" customHeight="1" thickBot="1">
      <c r="A35" s="26" t="s">
        <v>28</v>
      </c>
      <c r="B35" s="28">
        <f>B34+B33+B32</f>
        <v>167645.9</v>
      </c>
      <c r="C35" s="27">
        <f>C34+C33+C32</f>
        <v>185302.60000000003</v>
      </c>
      <c r="D35" s="28">
        <f>D34+D33+D32</f>
        <v>173147.50000000003</v>
      </c>
      <c r="E35" s="60">
        <f t="shared" si="2"/>
        <v>-12155.100000000006</v>
      </c>
      <c r="F35" s="79">
        <f t="shared" si="3"/>
        <v>5501.600000000035</v>
      </c>
      <c r="G35" s="71">
        <f t="shared" si="4"/>
        <v>93.4404050455849</v>
      </c>
      <c r="H35" s="63">
        <f t="shared" si="5"/>
        <v>103.28167882423611</v>
      </c>
      <c r="I35" s="80"/>
      <c r="J35" s="65">
        <f>D35/$D$36*100</f>
        <v>51.332393535256514</v>
      </c>
    </row>
    <row r="36" spans="1:10" ht="18" customHeight="1" thickBot="1">
      <c r="A36" s="26" t="s">
        <v>8</v>
      </c>
      <c r="B36" s="28">
        <f>B35+B27</f>
        <v>322045.5</v>
      </c>
      <c r="C36" s="27">
        <f>C35+C27</f>
        <v>347660.30000000005</v>
      </c>
      <c r="D36" s="28">
        <f>D35+D27</f>
        <v>337306.5</v>
      </c>
      <c r="E36" s="60">
        <f t="shared" si="2"/>
        <v>-10353.800000000047</v>
      </c>
      <c r="F36" s="79">
        <f t="shared" si="3"/>
        <v>15261</v>
      </c>
      <c r="G36" s="90">
        <f t="shared" si="4"/>
        <v>97.02186300822957</v>
      </c>
      <c r="H36" s="63">
        <f t="shared" si="5"/>
        <v>104.7387713847888</v>
      </c>
      <c r="I36" s="81"/>
      <c r="J36" s="82">
        <f>D36/$D$36*100</f>
        <v>100</v>
      </c>
    </row>
    <row r="37" spans="1:10" ht="18" customHeight="1">
      <c r="A37" s="8"/>
      <c r="B37" s="9"/>
      <c r="C37" s="9"/>
      <c r="D37" s="9"/>
      <c r="E37" s="9"/>
      <c r="F37" s="9"/>
      <c r="G37" s="10"/>
      <c r="H37" s="11"/>
      <c r="I37" s="12"/>
      <c r="J37" s="13"/>
    </row>
    <row r="38" spans="1:9" ht="13.5">
      <c r="A38" s="14"/>
      <c r="B38" s="15"/>
      <c r="C38" s="15"/>
      <c r="D38" s="15"/>
      <c r="E38" s="15"/>
      <c r="F38" s="15"/>
      <c r="G38" s="15"/>
      <c r="H38" s="16"/>
      <c r="I38" s="7"/>
    </row>
  </sheetData>
  <sheetProtection/>
  <mergeCells count="8">
    <mergeCell ref="A4:H4"/>
    <mergeCell ref="I7:J7"/>
    <mergeCell ref="G7:H7"/>
    <mergeCell ref="A7:A8"/>
    <mergeCell ref="B7:B8"/>
    <mergeCell ref="C7:C8"/>
    <mergeCell ref="D7:D8"/>
    <mergeCell ref="E7:F7"/>
  </mergeCells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2018-01-31T12:23:20Z</cp:lastPrinted>
  <dcterms:created xsi:type="dcterms:W3CDTF">2006-03-15T12:37:37Z</dcterms:created>
  <dcterms:modified xsi:type="dcterms:W3CDTF">2019-02-05T11:33:20Z</dcterms:modified>
  <cp:category/>
  <cp:version/>
  <cp:contentType/>
  <cp:contentStatus/>
</cp:coreProperties>
</file>