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900" windowHeight="1203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<sst xmlns="http://schemas.openxmlformats.org/spreadsheetml/2006/main" count="49" uniqueCount="49">
  <si>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</si>
  <si>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</si>
  <si>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</si>
  <si>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</si>
  <si>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</si>
  <si>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</si>
  <si>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</si>
  <si>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</si>
  <si>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</si>
  <si>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</si>
  <si>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</si>
  <si>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</si>
  <si>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</si>
  <si>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>Единый сельскохозяйственный налог</t>
  </si>
  <si>
    <t xml:space="preserve">Субсидии </t>
  </si>
  <si>
    <t xml:space="preserve">Прочие доходы от оказания платных услуг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</si>
  <si>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</si>
  <si>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</si>
  <si>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</si>
  <si>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</si>
  <si>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</si>
  <si>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Штрафы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</si>
  <si>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</si>
  <si>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</si>
  <si>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</si>
  <si>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</si>
  <si>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</si>
  <si>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</si>
  <si>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Доходы от экспл. и использ. имущ-ва автомоб.дорог</t>
  </si>
  <si>
    <t>Итого безвозмездные поступления от других бюджетов бюджетной системы:</t>
  </si>
  <si>
    <t>Доходы от возврата остатков межбюджетных трансфертов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</si>
  <si>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</si>
  <si>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</si>
  <si>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</si>
  <si>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</si>
  <si>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рост "+", снижение "-"</t>
  </si>
  <si>
    <t>Факт 1 кв.   2017 г.</t>
  </si>
  <si>
    <t>Субвенции</t>
  </si>
  <si>
    <t>Исполнение доходной части бюджета Сланцевского городского поселения на 01.04.2018 года.</t>
  </si>
  <si>
    <t>Факт  2017 г.</t>
  </si>
  <si>
    <t>План 2018 г.</t>
  </si>
  <si>
    <t>План 1 кв.    2018 г.</t>
  </si>
  <si>
    <t>Факт 1 кв.   2018 г.</t>
  </si>
  <si>
    <t>факт 1 кв.2018 г. к факту 1 кв.2017 г.</t>
  </si>
  <si>
    <t>к плану 2018 г.</t>
  </si>
  <si>
    <t>к плану       1 кв.    2018 г.</t>
  </si>
  <si>
    <t>к факту      1 кв. 2017 г.</t>
  </si>
  <si>
    <t>структура факт 2018</t>
  </si>
  <si>
    <t>факт 1 кв.2018 г. к плану 1 кв.2018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</si>
</sst>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Fill="1" applyBorder="1" applyAlignment="1">
      <alignment horizontal="right" vertical="center" wrapText="1"/>
    </xf>
    <xf numFmtId="175" fontId="61" fillId="0" borderId="0" xfId="0" applyNumberFormat="1" applyFont="1" applyFill="1" applyBorder="1" applyAlignment="1">
      <alignment horizontal="right" vertical="center" wrapText="1"/>
    </xf>
    <xf numFmtId="172" fontId="61" fillId="0" borderId="1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49" fontId="63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 wrapText="1"/>
    </xf>
    <xf numFmtId="172" fontId="63" fillId="0" borderId="0" xfId="0" applyNumberFormat="1" applyFont="1" applyBorder="1" applyAlignment="1">
      <alignment/>
    </xf>
    <xf numFmtId="175" fontId="6" fillId="0" borderId="11" xfId="0" applyNumberFormat="1" applyFont="1" applyFill="1" applyBorder="1" applyAlignment="1">
      <alignment horizontal="right" vertical="center" wrapText="1"/>
    </xf>
    <xf numFmtId="175" fontId="6" fillId="0" borderId="12" xfId="0" applyNumberFormat="1" applyFont="1" applyFill="1" applyBorder="1" applyAlignment="1">
      <alignment horizontal="right" vertical="center" wrapText="1"/>
    </xf>
    <xf numFmtId="175" fontId="7" fillId="0" borderId="13" xfId="0" applyNumberFormat="1" applyFont="1" applyFill="1" applyBorder="1" applyAlignment="1">
      <alignment horizontal="right" vertical="center" wrapText="1"/>
    </xf>
    <xf numFmtId="175" fontId="6" fillId="0" borderId="14" xfId="0" applyNumberFormat="1" applyFont="1" applyFill="1" applyBorder="1" applyAlignment="1">
      <alignment horizontal="right" vertical="center" wrapText="1"/>
    </xf>
    <xf numFmtId="175" fontId="6" fillId="0" borderId="15" xfId="0" applyNumberFormat="1" applyFont="1" applyFill="1" applyBorder="1" applyAlignment="1">
      <alignment horizontal="right" vertical="center" wrapText="1"/>
    </xf>
    <xf numFmtId="175" fontId="6" fillId="0" borderId="16" xfId="0" applyNumberFormat="1" applyFont="1" applyFill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left" vertical="center"/>
    </xf>
    <xf numFmtId="175" fontId="6" fillId="0" borderId="18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/>
    </xf>
    <xf numFmtId="175" fontId="6" fillId="0" borderId="20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49" fontId="6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175" fontId="7" fillId="0" borderId="23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Border="1" applyAlignment="1">
      <alignment horizontal="left" vertical="center"/>
    </xf>
    <xf numFmtId="175" fontId="6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175" fontId="6" fillId="0" borderId="34" xfId="0" applyNumberFormat="1" applyFont="1" applyFill="1" applyBorder="1" applyAlignment="1">
      <alignment horizontal="right" vertical="center" wrapText="1"/>
    </xf>
    <xf numFmtId="175" fontId="6" fillId="0" borderId="35" xfId="0" applyNumberFormat="1" applyFont="1" applyFill="1" applyBorder="1" applyAlignment="1">
      <alignment horizontal="right" vertical="center" wrapText="1"/>
    </xf>
    <xf numFmtId="175" fontId="5" fillId="0" borderId="36" xfId="0" applyNumberFormat="1" applyFont="1" applyFill="1" applyBorder="1" applyAlignment="1">
      <alignment horizontal="right" vertical="center" wrapText="1"/>
    </xf>
    <xf numFmtId="172" fontId="5" fillId="0" borderId="18" xfId="0" applyNumberFormat="1" applyFont="1" applyBorder="1" applyAlignment="1">
      <alignment/>
    </xf>
    <xf numFmtId="172" fontId="5" fillId="0" borderId="33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5" fontId="6" fillId="0" borderId="37" xfId="0" applyNumberFormat="1" applyFont="1" applyFill="1" applyBorder="1" applyAlignment="1">
      <alignment horizontal="right" vertical="center" wrapText="1"/>
    </xf>
    <xf numFmtId="175" fontId="6" fillId="0" borderId="38" xfId="0" applyNumberFormat="1" applyFont="1" applyFill="1" applyBorder="1" applyAlignment="1">
      <alignment horizontal="right" vertical="center" wrapText="1"/>
    </xf>
    <xf numFmtId="175" fontId="5" fillId="0" borderId="39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Border="1" applyAlignment="1">
      <alignment/>
    </xf>
    <xf numFmtId="172" fontId="5" fillId="0" borderId="40" xfId="0" applyNumberFormat="1" applyFont="1" applyBorder="1" applyAlignment="1">
      <alignment/>
    </xf>
    <xf numFmtId="175" fontId="7" fillId="0" borderId="41" xfId="0" applyNumberFormat="1" applyFont="1" applyFill="1" applyBorder="1" applyAlignment="1">
      <alignment horizontal="right" vertical="center" wrapText="1"/>
    </xf>
    <xf numFmtId="175" fontId="7" fillId="0" borderId="42" xfId="0" applyNumberFormat="1" applyFont="1" applyFill="1" applyBorder="1" applyAlignment="1">
      <alignment horizontal="right" vertical="center" wrapText="1"/>
    </xf>
    <xf numFmtId="175" fontId="4" fillId="0" borderId="43" xfId="0" applyNumberFormat="1" applyFont="1" applyFill="1" applyBorder="1" applyAlignment="1">
      <alignment horizontal="right" vertical="center" wrapText="1"/>
    </xf>
    <xf numFmtId="172" fontId="4" fillId="0" borderId="23" xfId="0" applyNumberFormat="1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5" fontId="6" fillId="0" borderId="30" xfId="0" applyNumberFormat="1" applyFont="1" applyFill="1" applyBorder="1" applyAlignment="1">
      <alignment horizontal="right" vertical="center" wrapText="1"/>
    </xf>
    <xf numFmtId="175" fontId="6" fillId="0" borderId="31" xfId="0" applyNumberFormat="1" applyFont="1" applyFill="1" applyBorder="1" applyAlignment="1">
      <alignment horizontal="right" vertical="center" wrapText="1"/>
    </xf>
    <xf numFmtId="175" fontId="5" fillId="0" borderId="32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0" fontId="5" fillId="0" borderId="0" xfId="0" applyFont="1" applyBorder="1" applyAlignment="1">
      <alignment/>
    </xf>
    <xf numFmtId="175" fontId="4" fillId="0" borderId="45" xfId="0" applyNumberFormat="1" applyFont="1" applyFill="1" applyBorder="1" applyAlignment="1">
      <alignment horizontal="right" vertical="center" wrapText="1"/>
    </xf>
    <xf numFmtId="172" fontId="4" fillId="0" borderId="46" xfId="0" applyNumberFormat="1" applyFont="1" applyBorder="1" applyAlignment="1">
      <alignment/>
    </xf>
    <xf numFmtId="0" fontId="4" fillId="0" borderId="26" xfId="0" applyFont="1" applyBorder="1" applyAlignment="1">
      <alignment/>
    </xf>
    <xf numFmtId="175" fontId="6" fillId="0" borderId="47" xfId="0" applyNumberFormat="1" applyFont="1" applyFill="1" applyBorder="1" applyAlignment="1">
      <alignment horizontal="right" vertical="center" wrapText="1"/>
    </xf>
    <xf numFmtId="175" fontId="6" fillId="0" borderId="48" xfId="0" applyNumberFormat="1" applyFont="1" applyFill="1" applyBorder="1" applyAlignment="1">
      <alignment horizontal="right" vertical="center" wrapText="1"/>
    </xf>
    <xf numFmtId="175" fontId="5" fillId="0" borderId="49" xfId="0" applyNumberFormat="1" applyFont="1" applyFill="1" applyBorder="1" applyAlignment="1">
      <alignment horizontal="right" vertical="center" wrapText="1"/>
    </xf>
    <xf numFmtId="172" fontId="5" fillId="0" borderId="27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5" fontId="6" fillId="0" borderId="21" xfId="0" applyNumberFormat="1" applyFont="1" applyFill="1" applyBorder="1" applyAlignment="1">
      <alignment horizontal="right" vertical="center" wrapText="1"/>
    </xf>
    <xf numFmtId="175" fontId="6" fillId="0" borderId="51" xfId="0" applyNumberFormat="1" applyFont="1" applyFill="1" applyBorder="1" applyAlignment="1">
      <alignment horizontal="right" vertical="center" wrapText="1"/>
    </xf>
    <xf numFmtId="175" fontId="5" fillId="0" borderId="52" xfId="0" applyNumberFormat="1" applyFont="1" applyFill="1" applyBorder="1" applyAlignment="1">
      <alignment horizontal="right" vertical="center" wrapText="1"/>
    </xf>
    <xf numFmtId="172" fontId="5" fillId="0" borderId="29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/>
    </xf>
    <xf numFmtId="0" fontId="7" fillId="0" borderId="26" xfId="0" applyFont="1" applyBorder="1" applyAlignment="1">
      <alignment/>
    </xf>
    <xf numFmtId="172" fontId="7" fillId="0" borderId="0" xfId="0" applyNumberFormat="1" applyFont="1" applyBorder="1" applyAlignment="1">
      <alignment/>
    </xf>
    <xf numFmtId="49" fontId="9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3.00390625" style="2" customWidth="1"/>
    <col min="2" max="2" width="12.75390625" style="2" customWidth="1"/>
    <col min="3" max="5" width="11.75390625" style="2" customWidth="1"/>
    <col min="6" max="8" width="10.875" style="2" customWidth="1"/>
    <col min="9" max="9" width="9.125" style="2" customWidth="1"/>
    <col min="10" max="10" width="8.875" style="2" customWidth="1"/>
    <col min="11" max="11" width="9.125" style="2" customWidth="1"/>
    <col min="12" max="12" width="10.25390625" style="2" customWidth="1"/>
    <col min="13" max="13" width="8.25390625" style="2" customWidth="1"/>
    <col min="14" max="16384" width="9.125" style="2" customWidth="1"/>
  </cols>
  <sheetData>
    <row r="1" spans="1:13" s="1" customFormat="1" ht="18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4"/>
      <c r="K1" s="45" t="s">
        <v>25</v>
      </c>
      <c r="L1" s="46"/>
      <c r="M1" s="44"/>
    </row>
    <row r="2" spans="1:13" ht="15.75">
      <c r="A2" s="47"/>
      <c r="B2" s="48"/>
      <c r="C2" s="48"/>
      <c r="D2" s="48"/>
      <c r="E2" s="48"/>
      <c r="F2" s="48"/>
      <c r="G2" s="48"/>
      <c r="H2" s="48"/>
      <c r="I2" s="48"/>
      <c r="J2" s="49"/>
      <c r="K2" s="45" t="s">
        <v>27</v>
      </c>
      <c r="L2" s="49"/>
      <c r="M2" s="50"/>
    </row>
    <row r="3" spans="1:13" ht="19.5" customHeight="1" thickBot="1">
      <c r="A3" s="51"/>
      <c r="B3" s="52"/>
      <c r="C3" s="52"/>
      <c r="D3" s="52"/>
      <c r="E3" s="52"/>
      <c r="F3" s="53"/>
      <c r="G3" s="53"/>
      <c r="H3" s="53" t="s">
        <v>19</v>
      </c>
      <c r="I3" s="54" t="s">
        <v>26</v>
      </c>
      <c r="J3" s="55"/>
      <c r="K3" s="55"/>
      <c r="L3" s="55"/>
      <c r="M3" s="50"/>
    </row>
    <row r="4" spans="1:13" ht="26.25" customHeight="1">
      <c r="A4" s="104" t="s">
        <v>0</v>
      </c>
      <c r="B4" s="106" t="s">
        <v>39</v>
      </c>
      <c r="C4" s="108" t="s">
        <v>36</v>
      </c>
      <c r="D4" s="106" t="s">
        <v>40</v>
      </c>
      <c r="E4" s="106" t="s">
        <v>41</v>
      </c>
      <c r="F4" s="108" t="s">
        <v>42</v>
      </c>
      <c r="G4" s="111" t="s">
        <v>35</v>
      </c>
      <c r="H4" s="112"/>
      <c r="I4" s="101" t="s">
        <v>16</v>
      </c>
      <c r="J4" s="102"/>
      <c r="K4" s="103"/>
      <c r="L4" s="99" t="s">
        <v>47</v>
      </c>
      <c r="M4" s="100"/>
    </row>
    <row r="5" spans="1:13" ht="38.25">
      <c r="A5" s="105"/>
      <c r="B5" s="107"/>
      <c r="C5" s="109"/>
      <c r="D5" s="110"/>
      <c r="E5" s="110"/>
      <c r="F5" s="109"/>
      <c r="G5" s="35" t="s">
        <v>48</v>
      </c>
      <c r="H5" s="36" t="s">
        <v>43</v>
      </c>
      <c r="I5" s="37" t="s">
        <v>44</v>
      </c>
      <c r="J5" s="38" t="s">
        <v>45</v>
      </c>
      <c r="K5" s="39" t="s">
        <v>46</v>
      </c>
      <c r="L5" s="40" t="s">
        <v>33</v>
      </c>
      <c r="M5" s="41" t="s">
        <v>34</v>
      </c>
    </row>
    <row r="6" spans="1:13" ht="14.25" customHeight="1">
      <c r="A6" s="19" t="s">
        <v>7</v>
      </c>
      <c r="B6" s="20">
        <v>46545.3</v>
      </c>
      <c r="C6" s="13">
        <v>9561.7</v>
      </c>
      <c r="D6" s="20">
        <v>48114.4</v>
      </c>
      <c r="E6" s="20">
        <v>10580</v>
      </c>
      <c r="F6" s="13">
        <v>10512.4</v>
      </c>
      <c r="G6" s="57">
        <f>F6-E6</f>
        <v>-67.60000000000036</v>
      </c>
      <c r="H6" s="58">
        <f>F6-C6</f>
        <v>950.6999999999989</v>
      </c>
      <c r="I6" s="59">
        <f>F6/D6*100</f>
        <v>21.8487604542507</v>
      </c>
      <c r="J6" s="60">
        <f>F6/E6*100</f>
        <v>99.36105860113422</v>
      </c>
      <c r="K6" s="61">
        <f>F6/C6*100</f>
        <v>109.9427925996423</v>
      </c>
      <c r="L6" s="62">
        <f aca="true" t="shared" si="0" ref="L6:L24">F6/$F$24*100</f>
        <v>27.888714679485645</v>
      </c>
      <c r="M6" s="63">
        <f aca="true" t="shared" si="1" ref="M6:M28">F6/$F$33*100</f>
        <v>17.811227152277485</v>
      </c>
    </row>
    <row r="7" spans="1:13" ht="13.5" customHeight="1">
      <c r="A7" s="19" t="s">
        <v>32</v>
      </c>
      <c r="B7" s="20">
        <v>3523.4</v>
      </c>
      <c r="C7" s="13">
        <v>823.8</v>
      </c>
      <c r="D7" s="20">
        <v>3595.3</v>
      </c>
      <c r="E7" s="20">
        <v>891</v>
      </c>
      <c r="F7" s="13">
        <v>842.6</v>
      </c>
      <c r="G7" s="57">
        <f aca="true" t="shared" si="2" ref="G7:G33">F7-E7</f>
        <v>-48.39999999999998</v>
      </c>
      <c r="H7" s="58">
        <f aca="true" t="shared" si="3" ref="H7:H33">F7-C7</f>
        <v>18.800000000000068</v>
      </c>
      <c r="I7" s="59">
        <f>F7/D7*100</f>
        <v>23.436152754985677</v>
      </c>
      <c r="J7" s="60">
        <f>F7/E7*100</f>
        <v>94.56790123456791</v>
      </c>
      <c r="K7" s="61">
        <f>F7/C7*100</f>
        <v>102.28210730759895</v>
      </c>
      <c r="L7" s="62">
        <f t="shared" si="0"/>
        <v>2.2353630939590015</v>
      </c>
      <c r="M7" s="63">
        <f t="shared" si="1"/>
        <v>1.4276226169579747</v>
      </c>
    </row>
    <row r="8" spans="1:13" ht="15" customHeight="1">
      <c r="A8" s="21" t="s">
        <v>13</v>
      </c>
      <c r="B8" s="20">
        <v>-10</v>
      </c>
      <c r="C8" s="13">
        <v>0</v>
      </c>
      <c r="D8" s="20">
        <v>0</v>
      </c>
      <c r="E8" s="20">
        <v>0</v>
      </c>
      <c r="F8" s="13">
        <v>0</v>
      </c>
      <c r="G8" s="57">
        <f t="shared" si="2"/>
        <v>0</v>
      </c>
      <c r="H8" s="58">
        <f t="shared" si="3"/>
        <v>0</v>
      </c>
      <c r="I8" s="59" t="e">
        <f aca="true" t="shared" si="4" ref="I8:I33">F8/D8*100</f>
        <v>#DIV/0!</v>
      </c>
      <c r="J8" s="60" t="e">
        <f aca="true" t="shared" si="5" ref="J8:J32">F8/E8*100</f>
        <v>#DIV/0!</v>
      </c>
      <c r="K8" s="61" t="e">
        <f aca="true" t="shared" si="6" ref="K8:K33">F8/C8*100</f>
        <v>#DIV/0!</v>
      </c>
      <c r="L8" s="62">
        <f t="shared" si="0"/>
        <v>0</v>
      </c>
      <c r="M8" s="63">
        <f t="shared" si="1"/>
        <v>0</v>
      </c>
    </row>
    <row r="9" spans="1:13" ht="14.25" customHeight="1">
      <c r="A9" s="21" t="s">
        <v>1</v>
      </c>
      <c r="B9" s="20">
        <v>2767.3</v>
      </c>
      <c r="C9" s="13">
        <v>407.4</v>
      </c>
      <c r="D9" s="20">
        <v>1328.8</v>
      </c>
      <c r="E9" s="20">
        <v>280</v>
      </c>
      <c r="F9" s="13">
        <v>91.4</v>
      </c>
      <c r="G9" s="57">
        <f t="shared" si="2"/>
        <v>-188.6</v>
      </c>
      <c r="H9" s="58">
        <f t="shared" si="3"/>
        <v>-316</v>
      </c>
      <c r="I9" s="59">
        <f t="shared" si="4"/>
        <v>6.878386514148104</v>
      </c>
      <c r="J9" s="60">
        <f t="shared" si="5"/>
        <v>32.642857142857146</v>
      </c>
      <c r="K9" s="61">
        <f t="shared" si="6"/>
        <v>22.434953362788416</v>
      </c>
      <c r="L9" s="62">
        <f t="shared" si="0"/>
        <v>0.24247826582940035</v>
      </c>
      <c r="M9" s="63">
        <f t="shared" si="1"/>
        <v>0.15485960976733784</v>
      </c>
    </row>
    <row r="10" spans="1:13" ht="15" customHeight="1">
      <c r="A10" s="21" t="s">
        <v>2</v>
      </c>
      <c r="B10" s="20">
        <v>35988.9</v>
      </c>
      <c r="C10" s="13">
        <v>10330.9</v>
      </c>
      <c r="D10" s="20">
        <v>36225.7</v>
      </c>
      <c r="E10" s="20">
        <v>9525.7</v>
      </c>
      <c r="F10" s="13">
        <v>10455.6</v>
      </c>
      <c r="G10" s="57">
        <f t="shared" si="2"/>
        <v>929.8999999999996</v>
      </c>
      <c r="H10" s="58">
        <f t="shared" si="3"/>
        <v>124.70000000000073</v>
      </c>
      <c r="I10" s="59">
        <f t="shared" si="4"/>
        <v>28.86238223139926</v>
      </c>
      <c r="J10" s="60">
        <f t="shared" si="5"/>
        <v>109.76201224057024</v>
      </c>
      <c r="K10" s="61">
        <f t="shared" si="6"/>
        <v>101.20705843634146</v>
      </c>
      <c r="L10" s="62">
        <f t="shared" si="0"/>
        <v>27.738027967241553</v>
      </c>
      <c r="M10" s="63">
        <f t="shared" si="1"/>
        <v>17.714990545769997</v>
      </c>
    </row>
    <row r="11" spans="1:13" ht="12.75" customHeight="1" hidden="1">
      <c r="A11" s="21" t="s">
        <v>12</v>
      </c>
      <c r="B11" s="20">
        <v>0</v>
      </c>
      <c r="C11" s="13">
        <v>0</v>
      </c>
      <c r="D11" s="20">
        <v>0</v>
      </c>
      <c r="E11" s="20">
        <v>0</v>
      </c>
      <c r="F11" s="13">
        <v>0</v>
      </c>
      <c r="G11" s="57">
        <f t="shared" si="2"/>
        <v>0</v>
      </c>
      <c r="H11" s="58">
        <f t="shared" si="3"/>
        <v>0</v>
      </c>
      <c r="I11" s="59" t="e">
        <f t="shared" si="4"/>
        <v>#DIV/0!</v>
      </c>
      <c r="J11" s="60" t="e">
        <f t="shared" si="5"/>
        <v>#DIV/0!</v>
      </c>
      <c r="K11" s="61" t="e">
        <f t="shared" si="6"/>
        <v>#DIV/0!</v>
      </c>
      <c r="L11" s="62">
        <f t="shared" si="0"/>
        <v>0</v>
      </c>
      <c r="M11" s="63">
        <f t="shared" si="1"/>
        <v>0</v>
      </c>
    </row>
    <row r="12" spans="1:13" ht="14.25" customHeight="1">
      <c r="A12" s="21" t="s">
        <v>5</v>
      </c>
      <c r="B12" s="20">
        <v>33643.6</v>
      </c>
      <c r="C12" s="13">
        <v>8010</v>
      </c>
      <c r="D12" s="20">
        <v>27406.8</v>
      </c>
      <c r="E12" s="20">
        <v>6421</v>
      </c>
      <c r="F12" s="13">
        <v>8521.3</v>
      </c>
      <c r="G12" s="57">
        <f t="shared" si="2"/>
        <v>2100.2999999999993</v>
      </c>
      <c r="H12" s="58">
        <f t="shared" si="3"/>
        <v>511.2999999999993</v>
      </c>
      <c r="I12" s="59">
        <f t="shared" si="4"/>
        <v>31.091918793875973</v>
      </c>
      <c r="J12" s="60">
        <f t="shared" si="5"/>
        <v>132.70985827752685</v>
      </c>
      <c r="K12" s="61">
        <f t="shared" si="6"/>
        <v>106.3832709113608</v>
      </c>
      <c r="L12" s="62">
        <f t="shared" si="0"/>
        <v>22.60645565221082</v>
      </c>
      <c r="M12" s="63">
        <f t="shared" si="1"/>
        <v>14.437693574512208</v>
      </c>
    </row>
    <row r="13" spans="1:13" ht="15" customHeight="1">
      <c r="A13" s="21" t="s">
        <v>23</v>
      </c>
      <c r="B13" s="20">
        <v>10809.8</v>
      </c>
      <c r="C13" s="13">
        <v>3102.4</v>
      </c>
      <c r="D13" s="20">
        <v>14563.4</v>
      </c>
      <c r="E13" s="20">
        <v>3640.8</v>
      </c>
      <c r="F13" s="13">
        <v>3014.7</v>
      </c>
      <c r="G13" s="57">
        <f t="shared" si="2"/>
        <v>-626.1000000000004</v>
      </c>
      <c r="H13" s="58">
        <f t="shared" si="3"/>
        <v>-87.70000000000027</v>
      </c>
      <c r="I13" s="59">
        <f t="shared" si="4"/>
        <v>20.700523229465645</v>
      </c>
      <c r="J13" s="60">
        <f t="shared" si="5"/>
        <v>82.80323005932762</v>
      </c>
      <c r="K13" s="61">
        <f t="shared" si="6"/>
        <v>97.17315626611655</v>
      </c>
      <c r="L13" s="62">
        <f t="shared" si="0"/>
        <v>7.99780336975813</v>
      </c>
      <c r="M13" s="63">
        <f t="shared" si="1"/>
        <v>5.107825662643253</v>
      </c>
    </row>
    <row r="14" spans="1:13" ht="15" customHeight="1">
      <c r="A14" s="21" t="s">
        <v>6</v>
      </c>
      <c r="B14" s="20">
        <v>482</v>
      </c>
      <c r="C14" s="13">
        <v>0</v>
      </c>
      <c r="D14" s="20">
        <v>25</v>
      </c>
      <c r="E14" s="20">
        <v>0</v>
      </c>
      <c r="F14" s="13">
        <v>0</v>
      </c>
      <c r="G14" s="57">
        <f t="shared" si="2"/>
        <v>0</v>
      </c>
      <c r="H14" s="58">
        <f t="shared" si="3"/>
        <v>0</v>
      </c>
      <c r="I14" s="59">
        <f t="shared" si="4"/>
        <v>0</v>
      </c>
      <c r="J14" s="60" t="e">
        <f t="shared" si="5"/>
        <v>#DIV/0!</v>
      </c>
      <c r="K14" s="61" t="e">
        <f t="shared" si="6"/>
        <v>#DIV/0!</v>
      </c>
      <c r="L14" s="62">
        <f t="shared" si="0"/>
        <v>0</v>
      </c>
      <c r="M14" s="63">
        <f t="shared" si="1"/>
        <v>0</v>
      </c>
    </row>
    <row r="15" spans="1:13" ht="14.25" customHeight="1">
      <c r="A15" s="21" t="s">
        <v>28</v>
      </c>
      <c r="B15" s="20">
        <v>0</v>
      </c>
      <c r="C15" s="13">
        <v>0</v>
      </c>
      <c r="D15" s="20">
        <v>0</v>
      </c>
      <c r="E15" s="20">
        <v>0</v>
      </c>
      <c r="F15" s="13">
        <v>0</v>
      </c>
      <c r="G15" s="57">
        <f t="shared" si="2"/>
        <v>0</v>
      </c>
      <c r="H15" s="58">
        <f t="shared" si="3"/>
        <v>0</v>
      </c>
      <c r="I15" s="59" t="e">
        <f t="shared" si="4"/>
        <v>#DIV/0!</v>
      </c>
      <c r="J15" s="60" t="e">
        <f t="shared" si="5"/>
        <v>#DIV/0!</v>
      </c>
      <c r="K15" s="61" t="e">
        <f t="shared" si="6"/>
        <v>#DIV/0!</v>
      </c>
      <c r="L15" s="62">
        <f t="shared" si="0"/>
        <v>0</v>
      </c>
      <c r="M15" s="63">
        <f t="shared" si="1"/>
        <v>0</v>
      </c>
    </row>
    <row r="16" spans="1:13" ht="15" customHeight="1">
      <c r="A16" s="21" t="s">
        <v>11</v>
      </c>
      <c r="B16" s="20">
        <v>2799.7</v>
      </c>
      <c r="C16" s="13">
        <v>678.2</v>
      </c>
      <c r="D16" s="20">
        <v>2700</v>
      </c>
      <c r="E16" s="20">
        <v>675</v>
      </c>
      <c r="F16" s="13">
        <v>627.8</v>
      </c>
      <c r="G16" s="57">
        <f t="shared" si="2"/>
        <v>-47.200000000000045</v>
      </c>
      <c r="H16" s="58">
        <f t="shared" si="3"/>
        <v>-50.40000000000009</v>
      </c>
      <c r="I16" s="59">
        <f t="shared" si="4"/>
        <v>23.25185185185185</v>
      </c>
      <c r="J16" s="60">
        <f t="shared" si="5"/>
        <v>93.0074074074074</v>
      </c>
      <c r="K16" s="61">
        <f t="shared" si="6"/>
        <v>92.56856384547329</v>
      </c>
      <c r="L16" s="62">
        <f t="shared" si="0"/>
        <v>1.665512639909163</v>
      </c>
      <c r="M16" s="63">
        <f t="shared" si="1"/>
        <v>1.0636855909402045</v>
      </c>
    </row>
    <row r="17" spans="1:13" ht="15.75" customHeight="1">
      <c r="A17" s="22" t="s">
        <v>15</v>
      </c>
      <c r="B17" s="20">
        <v>4095.7</v>
      </c>
      <c r="C17" s="13">
        <v>1183.1</v>
      </c>
      <c r="D17" s="20">
        <v>3913</v>
      </c>
      <c r="E17" s="20">
        <v>1133.2</v>
      </c>
      <c r="F17" s="13">
        <v>1487</v>
      </c>
      <c r="G17" s="57">
        <f t="shared" si="2"/>
        <v>353.79999999999995</v>
      </c>
      <c r="H17" s="58">
        <f t="shared" si="3"/>
        <v>303.9000000000001</v>
      </c>
      <c r="I17" s="59">
        <f t="shared" si="4"/>
        <v>38.00153335037056</v>
      </c>
      <c r="J17" s="60">
        <f t="shared" si="5"/>
        <v>131.22132015531238</v>
      </c>
      <c r="K17" s="61">
        <f t="shared" si="6"/>
        <v>125.68675513481533</v>
      </c>
      <c r="L17" s="62">
        <f t="shared" si="0"/>
        <v>3.9449144561085148</v>
      </c>
      <c r="M17" s="63">
        <f t="shared" si="1"/>
        <v>2.5194336950112843</v>
      </c>
    </row>
    <row r="18" spans="1:13" ht="15" customHeight="1">
      <c r="A18" s="21" t="s">
        <v>17</v>
      </c>
      <c r="B18" s="20">
        <v>11502.8</v>
      </c>
      <c r="C18" s="13">
        <v>2563.7</v>
      </c>
      <c r="D18" s="20">
        <v>9322.2</v>
      </c>
      <c r="E18" s="20">
        <v>2500</v>
      </c>
      <c r="F18" s="13">
        <v>2047.4</v>
      </c>
      <c r="G18" s="57">
        <f t="shared" si="2"/>
        <v>-452.5999999999999</v>
      </c>
      <c r="H18" s="58">
        <f t="shared" si="3"/>
        <v>-516.2999999999997</v>
      </c>
      <c r="I18" s="59">
        <f t="shared" si="4"/>
        <v>21.962626847739802</v>
      </c>
      <c r="J18" s="60">
        <f t="shared" si="5"/>
        <v>81.896</v>
      </c>
      <c r="K18" s="61">
        <f t="shared" si="6"/>
        <v>79.8611381986972</v>
      </c>
      <c r="L18" s="62">
        <f t="shared" si="0"/>
        <v>5.431619271981556</v>
      </c>
      <c r="M18" s="63">
        <f t="shared" si="1"/>
        <v>3.468923031046472</v>
      </c>
    </row>
    <row r="19" spans="1:13" ht="15" customHeight="1">
      <c r="A19" s="23" t="s">
        <v>18</v>
      </c>
      <c r="B19" s="24">
        <v>1974.3</v>
      </c>
      <c r="C19" s="14">
        <v>190.5</v>
      </c>
      <c r="D19" s="24">
        <v>300</v>
      </c>
      <c r="E19" s="24">
        <v>75</v>
      </c>
      <c r="F19" s="14">
        <v>72.4</v>
      </c>
      <c r="G19" s="64">
        <f t="shared" si="2"/>
        <v>-2.5999999999999943</v>
      </c>
      <c r="H19" s="65">
        <f t="shared" si="3"/>
        <v>-118.1</v>
      </c>
      <c r="I19" s="59">
        <f t="shared" si="4"/>
        <v>24.133333333333333</v>
      </c>
      <c r="J19" s="60">
        <f t="shared" si="5"/>
        <v>96.53333333333333</v>
      </c>
      <c r="K19" s="61">
        <f>F19/C19*100</f>
        <v>38.00524934383203</v>
      </c>
      <c r="L19" s="62">
        <f t="shared" si="0"/>
        <v>0.19207249940972193</v>
      </c>
      <c r="M19" s="63">
        <f t="shared" si="1"/>
        <v>0.12266778716800067</v>
      </c>
    </row>
    <row r="20" spans="1:13" ht="15" customHeight="1">
      <c r="A20" s="23" t="s">
        <v>3</v>
      </c>
      <c r="B20" s="24">
        <v>9.4</v>
      </c>
      <c r="C20" s="14">
        <v>4.2</v>
      </c>
      <c r="D20" s="24">
        <v>5</v>
      </c>
      <c r="E20" s="24">
        <v>1</v>
      </c>
      <c r="F20" s="14">
        <v>2.4</v>
      </c>
      <c r="G20" s="64">
        <f t="shared" si="2"/>
        <v>1.4</v>
      </c>
      <c r="H20" s="65">
        <f t="shared" si="3"/>
        <v>-1.8000000000000003</v>
      </c>
      <c r="I20" s="59">
        <f t="shared" si="4"/>
        <v>48</v>
      </c>
      <c r="J20" s="60">
        <f t="shared" si="5"/>
        <v>240</v>
      </c>
      <c r="K20" s="61">
        <f>F20/C20*100</f>
        <v>57.14285714285714</v>
      </c>
      <c r="L20" s="62">
        <f t="shared" si="0"/>
        <v>0.006367044179327798</v>
      </c>
      <c r="M20" s="63">
        <f t="shared" si="1"/>
        <v>0.004066335486232066</v>
      </c>
    </row>
    <row r="21" spans="1:13" ht="12.75">
      <c r="A21" s="23" t="s">
        <v>21</v>
      </c>
      <c r="B21" s="24">
        <v>85.1</v>
      </c>
      <c r="C21" s="14">
        <v>2.8</v>
      </c>
      <c r="D21" s="24">
        <v>93.7</v>
      </c>
      <c r="E21" s="24">
        <v>4.2</v>
      </c>
      <c r="F21" s="14">
        <v>5</v>
      </c>
      <c r="G21" s="64">
        <f t="shared" si="2"/>
        <v>0.7999999999999998</v>
      </c>
      <c r="H21" s="65">
        <f t="shared" si="3"/>
        <v>2.2</v>
      </c>
      <c r="I21" s="59">
        <f t="shared" si="4"/>
        <v>5.336179295624333</v>
      </c>
      <c r="J21" s="60">
        <f t="shared" si="5"/>
        <v>119.04761904761905</v>
      </c>
      <c r="K21" s="61">
        <f t="shared" si="6"/>
        <v>178.57142857142858</v>
      </c>
      <c r="L21" s="62">
        <f t="shared" si="0"/>
        <v>0.01326467537359958</v>
      </c>
      <c r="M21" s="63">
        <f t="shared" si="1"/>
        <v>0.00847153226298347</v>
      </c>
    </row>
    <row r="22" spans="1:13" ht="15.75" customHeight="1">
      <c r="A22" s="25" t="s">
        <v>4</v>
      </c>
      <c r="B22" s="24">
        <v>0</v>
      </c>
      <c r="C22" s="14">
        <v>0</v>
      </c>
      <c r="D22" s="24">
        <v>0</v>
      </c>
      <c r="E22" s="24">
        <v>0</v>
      </c>
      <c r="F22" s="14">
        <v>14.1</v>
      </c>
      <c r="G22" s="64">
        <f t="shared" si="2"/>
        <v>14.1</v>
      </c>
      <c r="H22" s="65">
        <f t="shared" si="3"/>
        <v>14.1</v>
      </c>
      <c r="I22" s="59" t="e">
        <f t="shared" si="4"/>
        <v>#DIV/0!</v>
      </c>
      <c r="J22" s="60" t="e">
        <f t="shared" si="5"/>
        <v>#DIV/0!</v>
      </c>
      <c r="K22" s="61" t="e">
        <f t="shared" si="6"/>
        <v>#DIV/0!</v>
      </c>
      <c r="L22" s="62">
        <f t="shared" si="0"/>
        <v>0.03740638455355082</v>
      </c>
      <c r="M22" s="63">
        <f t="shared" si="1"/>
        <v>0.023889720981613388</v>
      </c>
    </row>
    <row r="23" spans="1:13" ht="15.75" customHeight="1" thickBot="1">
      <c r="A23" s="26" t="s">
        <v>9</v>
      </c>
      <c r="B23" s="24">
        <v>182.3</v>
      </c>
      <c r="C23" s="14">
        <v>58.3</v>
      </c>
      <c r="D23" s="24">
        <v>0</v>
      </c>
      <c r="E23" s="24">
        <v>0</v>
      </c>
      <c r="F23" s="14">
        <v>0</v>
      </c>
      <c r="G23" s="64">
        <f t="shared" si="2"/>
        <v>0</v>
      </c>
      <c r="H23" s="65">
        <f t="shared" si="3"/>
        <v>-58.3</v>
      </c>
      <c r="I23" s="66" t="e">
        <f t="shared" si="4"/>
        <v>#DIV/0!</v>
      </c>
      <c r="J23" s="67" t="e">
        <f t="shared" si="5"/>
        <v>#DIV/0!</v>
      </c>
      <c r="K23" s="68">
        <f t="shared" si="6"/>
        <v>0</v>
      </c>
      <c r="L23" s="62">
        <f t="shared" si="0"/>
        <v>0</v>
      </c>
      <c r="M23" s="63">
        <f t="shared" si="1"/>
        <v>0</v>
      </c>
    </row>
    <row r="24" spans="1:13" ht="16.5" customHeight="1" thickBot="1">
      <c r="A24" s="27" t="s">
        <v>24</v>
      </c>
      <c r="B24" s="28">
        <f>SUM(B6:B23)</f>
        <v>154399.59999999998</v>
      </c>
      <c r="C24" s="15">
        <f>SUM(C6:C23)</f>
        <v>36917</v>
      </c>
      <c r="D24" s="28">
        <f>SUM(D6:D23)</f>
        <v>147593.30000000005</v>
      </c>
      <c r="E24" s="28">
        <f>SUM(E6:E23)</f>
        <v>35726.899999999994</v>
      </c>
      <c r="F24" s="15">
        <f>SUM(F6:F23)</f>
        <v>37694.100000000006</v>
      </c>
      <c r="G24" s="69">
        <f t="shared" si="2"/>
        <v>1967.2000000000116</v>
      </c>
      <c r="H24" s="70">
        <f t="shared" si="3"/>
        <v>777.1000000000058</v>
      </c>
      <c r="I24" s="71">
        <f t="shared" si="4"/>
        <v>25.539167428331773</v>
      </c>
      <c r="J24" s="72">
        <f t="shared" si="5"/>
        <v>105.50621520478971</v>
      </c>
      <c r="K24" s="73">
        <f t="shared" si="6"/>
        <v>102.10499227997943</v>
      </c>
      <c r="L24" s="74">
        <f t="shared" si="0"/>
        <v>100</v>
      </c>
      <c r="M24" s="75">
        <f t="shared" si="1"/>
        <v>63.86535685482506</v>
      </c>
    </row>
    <row r="25" spans="1:13" ht="14.25" customHeight="1">
      <c r="A25" s="29" t="s">
        <v>10</v>
      </c>
      <c r="B25" s="30">
        <v>51091.5</v>
      </c>
      <c r="C25" s="16">
        <v>10218.3</v>
      </c>
      <c r="D25" s="30">
        <v>52782.5</v>
      </c>
      <c r="E25" s="30">
        <v>10556.5</v>
      </c>
      <c r="F25" s="16">
        <v>10556.5</v>
      </c>
      <c r="G25" s="76">
        <f t="shared" si="2"/>
        <v>0</v>
      </c>
      <c r="H25" s="77">
        <f t="shared" si="3"/>
        <v>338.2000000000007</v>
      </c>
      <c r="I25" s="78">
        <f t="shared" si="4"/>
        <v>20</v>
      </c>
      <c r="J25" s="79">
        <f t="shared" si="5"/>
        <v>100</v>
      </c>
      <c r="K25" s="80">
        <f t="shared" si="6"/>
        <v>103.3097481968625</v>
      </c>
      <c r="L25" s="81"/>
      <c r="M25" s="62">
        <f t="shared" si="1"/>
        <v>17.885946066837004</v>
      </c>
    </row>
    <row r="26" spans="1:13" ht="14.25" customHeight="1">
      <c r="A26" s="29" t="s">
        <v>14</v>
      </c>
      <c r="B26" s="20">
        <v>93381.2</v>
      </c>
      <c r="C26" s="13">
        <v>21190.2</v>
      </c>
      <c r="D26" s="20">
        <v>64915.1</v>
      </c>
      <c r="E26" s="20">
        <v>15996.8</v>
      </c>
      <c r="F26" s="13">
        <v>15996.8</v>
      </c>
      <c r="G26" s="57">
        <f t="shared" si="2"/>
        <v>0</v>
      </c>
      <c r="H26" s="58">
        <f t="shared" si="3"/>
        <v>-5193.4000000000015</v>
      </c>
      <c r="I26" s="59">
        <f t="shared" si="4"/>
        <v>24.642648628747395</v>
      </c>
      <c r="J26" s="60">
        <f t="shared" si="5"/>
        <v>100</v>
      </c>
      <c r="K26" s="61">
        <f t="shared" si="6"/>
        <v>75.49150078810015</v>
      </c>
      <c r="L26" s="81"/>
      <c r="M26" s="62">
        <f t="shared" si="1"/>
        <v>27.1034814608988</v>
      </c>
    </row>
    <row r="27" spans="1:13" ht="14.25" customHeight="1">
      <c r="A27" s="31" t="s">
        <v>37</v>
      </c>
      <c r="B27" s="24">
        <v>1736.3</v>
      </c>
      <c r="C27" s="14">
        <v>434.1</v>
      </c>
      <c r="D27" s="24">
        <v>1882.2</v>
      </c>
      <c r="E27" s="24">
        <v>470.6</v>
      </c>
      <c r="F27" s="14">
        <v>470.6</v>
      </c>
      <c r="G27" s="64">
        <f t="shared" si="2"/>
        <v>0</v>
      </c>
      <c r="H27" s="65">
        <f t="shared" si="3"/>
        <v>36.5</v>
      </c>
      <c r="I27" s="66">
        <f t="shared" si="4"/>
        <v>25.002656465837852</v>
      </c>
      <c r="J27" s="67">
        <f t="shared" si="5"/>
        <v>100</v>
      </c>
      <c r="K27" s="68">
        <f t="shared" si="6"/>
        <v>108.40820087537433</v>
      </c>
      <c r="L27" s="81"/>
      <c r="M27" s="62">
        <f t="shared" si="1"/>
        <v>0.7973406165920044</v>
      </c>
    </row>
    <row r="28" spans="1:13" ht="13.5" customHeight="1" thickBot="1">
      <c r="A28" s="23" t="s">
        <v>20</v>
      </c>
      <c r="B28" s="24">
        <v>33388.5</v>
      </c>
      <c r="C28" s="14">
        <v>2035</v>
      </c>
      <c r="D28" s="24">
        <v>17897.2</v>
      </c>
      <c r="E28" s="24">
        <v>7744.1</v>
      </c>
      <c r="F28" s="14">
        <v>5201.4</v>
      </c>
      <c r="G28" s="64">
        <f t="shared" si="2"/>
        <v>-2542.7000000000007</v>
      </c>
      <c r="H28" s="65">
        <f t="shared" si="3"/>
        <v>3166.3999999999996</v>
      </c>
      <c r="I28" s="66">
        <f>F28/D28*100</f>
        <v>29.062646670987636</v>
      </c>
      <c r="J28" s="67">
        <f>F28/E28*100</f>
        <v>67.1659715137976</v>
      </c>
      <c r="K28" s="68">
        <f>F28/C28*100</f>
        <v>255.5970515970516</v>
      </c>
      <c r="L28" s="81"/>
      <c r="M28" s="62">
        <f t="shared" si="1"/>
        <v>8.812765582536445</v>
      </c>
    </row>
    <row r="29" spans="1:13" ht="15" customHeight="1" thickBot="1">
      <c r="A29" s="27" t="s">
        <v>29</v>
      </c>
      <c r="B29" s="28">
        <f>SUM(B25:B28)</f>
        <v>179597.5</v>
      </c>
      <c r="C29" s="15">
        <f>SUM(C25:C28)</f>
        <v>33877.6</v>
      </c>
      <c r="D29" s="28">
        <f>SUM(D25:D28)</f>
        <v>137477</v>
      </c>
      <c r="E29" s="28">
        <f>SUM(E25:E28)</f>
        <v>34768</v>
      </c>
      <c r="F29" s="15">
        <f>SUM(F25:F28)</f>
        <v>32225.299999999996</v>
      </c>
      <c r="G29" s="69">
        <f t="shared" si="2"/>
        <v>-2542.7000000000044</v>
      </c>
      <c r="H29" s="70">
        <f t="shared" si="3"/>
        <v>-1652.300000000003</v>
      </c>
      <c r="I29" s="82">
        <f t="shared" si="4"/>
        <v>23.440502775009634</v>
      </c>
      <c r="J29" s="72">
        <f t="shared" si="5"/>
        <v>92.68666589967786</v>
      </c>
      <c r="K29" s="83">
        <f t="shared" si="6"/>
        <v>95.12273596712872</v>
      </c>
      <c r="L29" s="84"/>
      <c r="M29" s="62"/>
    </row>
    <row r="30" spans="1:13" ht="16.5" customHeight="1">
      <c r="A30" s="31" t="s">
        <v>30</v>
      </c>
      <c r="B30" s="32">
        <v>81</v>
      </c>
      <c r="C30" s="17">
        <v>0</v>
      </c>
      <c r="D30" s="32">
        <v>0</v>
      </c>
      <c r="E30" s="32">
        <v>0</v>
      </c>
      <c r="F30" s="17">
        <v>0</v>
      </c>
      <c r="G30" s="85">
        <f t="shared" si="2"/>
        <v>0</v>
      </c>
      <c r="H30" s="86">
        <f t="shared" si="3"/>
        <v>0</v>
      </c>
      <c r="I30" s="87" t="e">
        <f>F30/D30*100</f>
        <v>#DIV/0!</v>
      </c>
      <c r="J30" s="88" t="e">
        <f>F30/E30*100</f>
        <v>#DIV/0!</v>
      </c>
      <c r="K30" s="89" t="e">
        <f>F30/C30*100</f>
        <v>#DIV/0!</v>
      </c>
      <c r="L30" s="81"/>
      <c r="M30" s="62">
        <f>F30/$F$33*100</f>
        <v>0</v>
      </c>
    </row>
    <row r="31" spans="1:13" ht="15.75" customHeight="1" thickBot="1">
      <c r="A31" s="33" t="s">
        <v>22</v>
      </c>
      <c r="B31" s="34">
        <v>-12032.6</v>
      </c>
      <c r="C31" s="18">
        <v>-9394.1</v>
      </c>
      <c r="D31" s="34">
        <v>0</v>
      </c>
      <c r="E31" s="34">
        <v>0</v>
      </c>
      <c r="F31" s="18">
        <v>-10898.2</v>
      </c>
      <c r="G31" s="90">
        <f t="shared" si="2"/>
        <v>-10898.2</v>
      </c>
      <c r="H31" s="91">
        <f t="shared" si="3"/>
        <v>-1504.1000000000004</v>
      </c>
      <c r="I31" s="92" t="e">
        <f t="shared" si="4"/>
        <v>#DIV/0!</v>
      </c>
      <c r="J31" s="93" t="e">
        <f t="shared" si="5"/>
        <v>#DIV/0!</v>
      </c>
      <c r="K31" s="94">
        <f>F31/C31*100</f>
        <v>116.01111335838452</v>
      </c>
      <c r="L31" s="81"/>
      <c r="M31" s="62">
        <f>F31/$F$33*100</f>
        <v>-18.464890581689293</v>
      </c>
    </row>
    <row r="32" spans="1:13" ht="15.75" customHeight="1" thickBot="1">
      <c r="A32" s="27" t="s">
        <v>31</v>
      </c>
      <c r="B32" s="28">
        <f>B31+B30+B29</f>
        <v>167645.9</v>
      </c>
      <c r="C32" s="15">
        <f>C31+C30+C29</f>
        <v>24483.5</v>
      </c>
      <c r="D32" s="28">
        <f>D31+D30+D29</f>
        <v>137477</v>
      </c>
      <c r="E32" s="28">
        <f>E31+E30+E29</f>
        <v>34768</v>
      </c>
      <c r="F32" s="15">
        <f>F31+F30+F29</f>
        <v>21327.099999999995</v>
      </c>
      <c r="G32" s="69">
        <f t="shared" si="2"/>
        <v>-13440.900000000005</v>
      </c>
      <c r="H32" s="95">
        <f t="shared" si="3"/>
        <v>-3156.400000000005</v>
      </c>
      <c r="I32" s="82">
        <f t="shared" si="4"/>
        <v>15.513213119285405</v>
      </c>
      <c r="J32" s="72">
        <f t="shared" si="5"/>
        <v>61.34117579383339</v>
      </c>
      <c r="K32" s="73">
        <f t="shared" si="6"/>
        <v>87.10805236179465</v>
      </c>
      <c r="L32" s="96"/>
      <c r="M32" s="75">
        <f>F32/$F$33*100</f>
        <v>36.13464314517495</v>
      </c>
    </row>
    <row r="33" spans="1:13" ht="18" customHeight="1" thickBot="1">
      <c r="A33" s="27" t="s">
        <v>8</v>
      </c>
      <c r="B33" s="28">
        <f>B32+B24</f>
        <v>322045.5</v>
      </c>
      <c r="C33" s="15">
        <f>C32+C24</f>
        <v>61400.5</v>
      </c>
      <c r="D33" s="28">
        <f>D32+D24</f>
        <v>285070.30000000005</v>
      </c>
      <c r="E33" s="28">
        <f>E32+E24</f>
        <v>70494.9</v>
      </c>
      <c r="F33" s="15">
        <f>F32+F24</f>
        <v>59021.2</v>
      </c>
      <c r="G33" s="69">
        <f t="shared" si="2"/>
        <v>-11473.699999999997</v>
      </c>
      <c r="H33" s="95">
        <f t="shared" si="3"/>
        <v>-2379.300000000003</v>
      </c>
      <c r="I33" s="82">
        <f t="shared" si="4"/>
        <v>20.704085974582405</v>
      </c>
      <c r="J33" s="72">
        <f>F33/E33*100</f>
        <v>83.7240708193075</v>
      </c>
      <c r="K33" s="73">
        <f t="shared" si="6"/>
        <v>96.124950122556</v>
      </c>
      <c r="L33" s="97"/>
      <c r="M33" s="98">
        <f>F33/$F$33*100</f>
        <v>100</v>
      </c>
    </row>
    <row r="34" spans="1:13" ht="18" customHeight="1">
      <c r="A34" s="4"/>
      <c r="B34" s="5"/>
      <c r="C34" s="5"/>
      <c r="D34" s="5"/>
      <c r="E34" s="5"/>
      <c r="F34" s="56"/>
      <c r="G34" s="5"/>
      <c r="H34" s="5"/>
      <c r="I34" s="6"/>
      <c r="J34" s="7"/>
      <c r="K34" s="7"/>
      <c r="L34" s="8"/>
      <c r="M34" s="9"/>
    </row>
    <row r="35" spans="1:12" ht="13.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3"/>
    </row>
  </sheetData>
  <sheetProtection/>
  <mergeCells count="9">
    <mergeCell ref="L4:M4"/>
    <mergeCell ref="I4:K4"/>
    <mergeCell ref="A4:A5"/>
    <mergeCell ref="B4:B5"/>
    <mergeCell ref="C4:C5"/>
    <mergeCell ref="D4:D5"/>
    <mergeCell ref="E4:E5"/>
    <mergeCell ref="F4:F5"/>
    <mergeCell ref="G4:H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2018-04-25T13:22:57Z</cp:lastPrinted>
  <dcterms:created xsi:type="dcterms:W3CDTF">2006-03-15T12:37:37Z</dcterms:created>
  <dcterms:modified xsi:type="dcterms:W3CDTF">2018-04-25T13:24:25Z</dcterms:modified>
  <cp:category/>
  <cp:version/>
  <cp:contentType/>
  <cp:contentStatus/>
</cp:coreProperties>
</file>