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120" windowWidth="14325" windowHeight="12090" activeTab="0"/>
  </bookViews>
  <sheets>
    <sheet name="9 мес.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<sst xmlns="http://schemas.openxmlformats.org/spreadsheetml/2006/main" count="45" uniqueCount="45">
  <si>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</si>
  <si>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</si>
  <si>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</si>
  <si>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</si>
  <si>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Невыясненные поступления</t>
  </si>
  <si>
    <t>Арендная плата за земли</t>
  </si>
  <si>
    <t>Доходы от перечисления части прибыли</t>
  </si>
  <si>
    <t>Налог на доходы физических лиц</t>
  </si>
  <si>
    <t>Всего доходов:</t>
  </si>
  <si>
    <t xml:space="preserve">Прочие неналоговые доходы </t>
  </si>
  <si>
    <t xml:space="preserve">Дотации </t>
  </si>
  <si>
    <t>Прочие поступления от использования имущества</t>
  </si>
  <si>
    <t xml:space="preserve">Земельный налог (по обязательствам до 01.01.2006) </t>
  </si>
  <si>
    <t>Единый сельскохозяйственный налог</t>
  </si>
  <si>
    <t xml:space="preserve">Субсидии </t>
  </si>
  <si>
    <t xml:space="preserve">  % исполнения</t>
  </si>
  <si>
    <t>Доходы от реализации  имущества</t>
  </si>
  <si>
    <t>Доходы от продажи земельных участков</t>
  </si>
  <si>
    <t xml:space="preserve">Единица измерения: </t>
  </si>
  <si>
    <t>Иные межбюджетные трансферты</t>
  </si>
  <si>
    <t>Штрафы</t>
  </si>
  <si>
    <t>Возврат остатков субсидий, субвенций и иных м.б. тр.</t>
  </si>
  <si>
    <t>Аренда имущества</t>
  </si>
  <si>
    <t>Итого налоговых и неналоговых доходов:</t>
  </si>
  <si>
    <t>Приложение 1</t>
  </si>
  <si>
    <t xml:space="preserve">тыс.руб. </t>
  </si>
  <si>
    <t>к пояснительной записке</t>
  </si>
  <si>
    <t>Итого безвозмездные поступления от других бюджетов бюджетной системы:</t>
  </si>
  <si>
    <t>Итого безвозмездных поступлений:</t>
  </si>
  <si>
    <t>Доходы от уплаты акцизов на нефтепродукты</t>
  </si>
  <si>
    <t>налоговые и неналоговые</t>
  </si>
  <si>
    <t>общая</t>
  </si>
  <si>
    <t>рост "+", снижение "-"</t>
  </si>
  <si>
    <t>структура факт 2017</t>
  </si>
  <si>
    <t>Факт  2016 г.</t>
  </si>
  <si>
    <t>План 2017 г.</t>
  </si>
  <si>
    <t>к плану 2017 г.</t>
  </si>
  <si>
    <t>Субвенции</t>
  </si>
  <si>
    <t>Доходы от возврата иными организациями остатков субсидий прошлых лет</t>
  </si>
  <si>
    <t>факт 2017 г. к плану 2017 г.</t>
  </si>
  <si>
    <t>факт 2017 г. к факту 2016 г.</t>
  </si>
  <si>
    <t>к факту      2016 г.</t>
  </si>
  <si>
    <t>Факт 2017 г.</t>
  </si>
  <si>
    <t>Доходы от оказания платных услуг и компренсации затрат государства</t>
  </si>
  <si>
    <t xml:space="preserve">Исполнение доходной части бюджета муниципального образования Сланцевское городское поселение Сланцевского муниципального района Ленинградской области за 2017 год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</si>
</sst>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"/>
    <numFmt numFmtId="177" formatCode="0.0000"/>
    <numFmt numFmtId="178" formatCode="0.000000"/>
    <numFmt numFmtId="179" formatCode="0.00000"/>
    <numFmt numFmtId="180" formatCode="0.0000000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Arial Cyr"/>
      <family val="0"/>
    </font>
    <font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8"/>
      <color indexed="10"/>
      <name val="Arial Narrow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Narrow"/>
      <family val="2"/>
    </font>
    <font>
      <b/>
      <sz val="10"/>
      <name val="Arial Cyr"/>
      <family val="0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8"/>
      <name val="Arial Narrow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49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right" vertical="center" wrapText="1"/>
    </xf>
    <xf numFmtId="175" fontId="10" fillId="0" borderId="0" xfId="0" applyNumberFormat="1" applyFont="1" applyFill="1" applyBorder="1" applyAlignment="1">
      <alignment horizontal="right" vertical="center" wrapText="1"/>
    </xf>
    <xf numFmtId="172" fontId="10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49" fontId="11" fillId="0" borderId="0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right" vertical="center" wrapText="1"/>
    </xf>
    <xf numFmtId="172" fontId="11" fillId="0" borderId="0" xfId="0" applyNumberFormat="1" applyFont="1" applyBorder="1" applyAlignment="1">
      <alignment/>
    </xf>
    <xf numFmtId="173" fontId="14" fillId="0" borderId="11" xfId="0" applyNumberFormat="1" applyFont="1" applyBorder="1" applyAlignment="1">
      <alignment horizontal="left" vertical="center"/>
    </xf>
    <xf numFmtId="175" fontId="14" fillId="0" borderId="12" xfId="0" applyNumberFormat="1" applyFont="1" applyFill="1" applyBorder="1" applyAlignment="1">
      <alignment horizontal="right" vertical="center" wrapText="1"/>
    </xf>
    <xf numFmtId="175" fontId="14" fillId="0" borderId="13" xfId="0" applyNumberFormat="1" applyFont="1" applyFill="1" applyBorder="1" applyAlignment="1">
      <alignment horizontal="right" vertical="center" wrapText="1"/>
    </xf>
    <xf numFmtId="49" fontId="14" fillId="0" borderId="11" xfId="0" applyNumberFormat="1" applyFont="1" applyBorder="1" applyAlignment="1">
      <alignment horizontal="left" vertical="center"/>
    </xf>
    <xf numFmtId="49" fontId="14" fillId="0" borderId="11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/>
    </xf>
    <xf numFmtId="175" fontId="14" fillId="0" borderId="15" xfId="0" applyNumberFormat="1" applyFont="1" applyFill="1" applyBorder="1" applyAlignment="1">
      <alignment horizontal="right" vertical="center" wrapText="1"/>
    </xf>
    <xf numFmtId="175" fontId="14" fillId="0" borderId="16" xfId="0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/>
    </xf>
    <xf numFmtId="49" fontId="15" fillId="0" borderId="17" xfId="0" applyNumberFormat="1" applyFont="1" applyBorder="1" applyAlignment="1">
      <alignment horizontal="left" vertical="center"/>
    </xf>
    <xf numFmtId="175" fontId="15" fillId="0" borderId="18" xfId="0" applyNumberFormat="1" applyFont="1" applyFill="1" applyBorder="1" applyAlignment="1">
      <alignment horizontal="right" vertical="center" wrapText="1"/>
    </xf>
    <xf numFmtId="175" fontId="15" fillId="0" borderId="19" xfId="0" applyNumberFormat="1" applyFont="1" applyFill="1" applyBorder="1" applyAlignment="1">
      <alignment horizontal="right" vertical="center" wrapText="1"/>
    </xf>
    <xf numFmtId="49" fontId="14" fillId="0" borderId="20" xfId="0" applyNumberFormat="1" applyFont="1" applyBorder="1" applyAlignment="1">
      <alignment horizontal="left" vertical="center"/>
    </xf>
    <xf numFmtId="175" fontId="14" fillId="0" borderId="21" xfId="0" applyNumberFormat="1" applyFont="1" applyFill="1" applyBorder="1" applyAlignment="1">
      <alignment horizontal="right" vertical="center" wrapText="1"/>
    </xf>
    <xf numFmtId="175" fontId="14" fillId="0" borderId="22" xfId="0" applyNumberFormat="1" applyFont="1" applyFill="1" applyBorder="1" applyAlignment="1">
      <alignment horizontal="right" vertical="center" wrapText="1"/>
    </xf>
    <xf numFmtId="49" fontId="14" fillId="0" borderId="23" xfId="0" applyNumberFormat="1" applyFont="1" applyBorder="1" applyAlignment="1">
      <alignment horizontal="left" vertical="center"/>
    </xf>
    <xf numFmtId="175" fontId="14" fillId="0" borderId="24" xfId="0" applyNumberFormat="1" applyFont="1" applyFill="1" applyBorder="1" applyAlignment="1">
      <alignment horizontal="right" vertical="center" wrapText="1"/>
    </xf>
    <xf numFmtId="175" fontId="14" fillId="0" borderId="25" xfId="0" applyNumberFormat="1" applyFont="1" applyFill="1" applyBorder="1" applyAlignment="1">
      <alignment horizontal="right" vertical="center" wrapText="1"/>
    </xf>
    <xf numFmtId="49" fontId="14" fillId="0" borderId="26" xfId="0" applyNumberFormat="1" applyFont="1" applyBorder="1" applyAlignment="1">
      <alignment horizontal="left" vertical="center"/>
    </xf>
    <xf numFmtId="175" fontId="14" fillId="0" borderId="27" xfId="0" applyNumberFormat="1" applyFont="1" applyFill="1" applyBorder="1" applyAlignment="1">
      <alignment horizontal="right" vertical="center" wrapText="1"/>
    </xf>
    <xf numFmtId="175" fontId="14" fillId="0" borderId="28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/>
    </xf>
    <xf numFmtId="4" fontId="18" fillId="0" borderId="0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5" fontId="14" fillId="0" borderId="33" xfId="0" applyNumberFormat="1" applyFont="1" applyFill="1" applyBorder="1" applyAlignment="1">
      <alignment horizontal="right" vertical="center" wrapText="1"/>
    </xf>
    <xf numFmtId="175" fontId="14" fillId="0" borderId="34" xfId="0" applyNumberFormat="1" applyFont="1" applyFill="1" applyBorder="1" applyAlignment="1">
      <alignment horizontal="right" vertical="center" wrapText="1"/>
    </xf>
    <xf numFmtId="175" fontId="13" fillId="0" borderId="35" xfId="0" applyNumberFormat="1" applyFont="1" applyFill="1" applyBorder="1" applyAlignment="1">
      <alignment horizontal="right" vertical="center" wrapText="1"/>
    </xf>
    <xf numFmtId="172" fontId="13" fillId="0" borderId="32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72" fontId="13" fillId="0" borderId="0" xfId="0" applyNumberFormat="1" applyFont="1" applyAlignment="1">
      <alignment/>
    </xf>
    <xf numFmtId="175" fontId="14" fillId="0" borderId="36" xfId="0" applyNumberFormat="1" applyFont="1" applyFill="1" applyBorder="1" applyAlignment="1">
      <alignment horizontal="right" vertical="center" wrapText="1"/>
    </xf>
    <xf numFmtId="175" fontId="14" fillId="0" borderId="37" xfId="0" applyNumberFormat="1" applyFont="1" applyFill="1" applyBorder="1" applyAlignment="1">
      <alignment horizontal="right" vertical="center" wrapText="1"/>
    </xf>
    <xf numFmtId="175" fontId="13" fillId="0" borderId="38" xfId="0" applyNumberFormat="1" applyFont="1" applyFill="1" applyBorder="1" applyAlignment="1">
      <alignment horizontal="right" vertical="center" wrapText="1"/>
    </xf>
    <xf numFmtId="172" fontId="13" fillId="0" borderId="39" xfId="0" applyNumberFormat="1" applyFont="1" applyBorder="1" applyAlignment="1">
      <alignment/>
    </xf>
    <xf numFmtId="175" fontId="15" fillId="0" borderId="40" xfId="0" applyNumberFormat="1" applyFont="1" applyFill="1" applyBorder="1" applyAlignment="1">
      <alignment horizontal="right" vertical="center" wrapText="1"/>
    </xf>
    <xf numFmtId="175" fontId="15" fillId="0" borderId="41" xfId="0" applyNumberFormat="1" applyFont="1" applyFill="1" applyBorder="1" applyAlignment="1">
      <alignment horizontal="right" vertical="center" wrapText="1"/>
    </xf>
    <xf numFmtId="175" fontId="12" fillId="0" borderId="42" xfId="0" applyNumberFormat="1" applyFont="1" applyFill="1" applyBorder="1" applyAlignment="1">
      <alignment horizontal="right" vertical="center" wrapText="1"/>
    </xf>
    <xf numFmtId="172" fontId="12" fillId="0" borderId="41" xfId="0" applyNumberFormat="1" applyFont="1" applyBorder="1" applyAlignment="1">
      <alignment/>
    </xf>
    <xf numFmtId="172" fontId="12" fillId="0" borderId="17" xfId="0" applyNumberFormat="1" applyFont="1" applyBorder="1" applyAlignment="1">
      <alignment/>
    </xf>
    <xf numFmtId="172" fontId="12" fillId="0" borderId="42" xfId="0" applyNumberFormat="1" applyFont="1" applyBorder="1" applyAlignment="1">
      <alignment/>
    </xf>
    <xf numFmtId="175" fontId="14" fillId="0" borderId="29" xfId="0" applyNumberFormat="1" applyFont="1" applyFill="1" applyBorder="1" applyAlignment="1">
      <alignment horizontal="right" vertical="center" wrapText="1"/>
    </xf>
    <xf numFmtId="175" fontId="14" fillId="0" borderId="30" xfId="0" applyNumberFormat="1" applyFont="1" applyFill="1" applyBorder="1" applyAlignment="1">
      <alignment horizontal="right" vertical="center" wrapText="1"/>
    </xf>
    <xf numFmtId="175" fontId="13" fillId="0" borderId="31" xfId="0" applyNumberFormat="1" applyFont="1" applyFill="1" applyBorder="1" applyAlignment="1">
      <alignment horizontal="right" vertical="center" wrapText="1"/>
    </xf>
    <xf numFmtId="172" fontId="13" fillId="0" borderId="43" xfId="0" applyNumberFormat="1" applyFont="1" applyBorder="1" applyAlignment="1">
      <alignment/>
    </xf>
    <xf numFmtId="0" fontId="13" fillId="0" borderId="0" xfId="0" applyFont="1" applyBorder="1" applyAlignment="1">
      <alignment/>
    </xf>
    <xf numFmtId="175" fontId="12" fillId="0" borderId="44" xfId="0" applyNumberFormat="1" applyFont="1" applyFill="1" applyBorder="1" applyAlignment="1">
      <alignment horizontal="right" vertical="center" wrapText="1"/>
    </xf>
    <xf numFmtId="172" fontId="12" fillId="0" borderId="45" xfId="0" applyNumberFormat="1" applyFont="1" applyBorder="1" applyAlignment="1">
      <alignment/>
    </xf>
    <xf numFmtId="0" fontId="12" fillId="0" borderId="23" xfId="0" applyFont="1" applyBorder="1" applyAlignment="1">
      <alignment/>
    </xf>
    <xf numFmtId="175" fontId="14" fillId="0" borderId="46" xfId="0" applyNumberFormat="1" applyFont="1" applyFill="1" applyBorder="1" applyAlignment="1">
      <alignment horizontal="right" vertical="center" wrapText="1"/>
    </xf>
    <xf numFmtId="175" fontId="14" fillId="0" borderId="47" xfId="0" applyNumberFormat="1" applyFont="1" applyFill="1" applyBorder="1" applyAlignment="1">
      <alignment horizontal="right" vertical="center" wrapText="1"/>
    </xf>
    <xf numFmtId="175" fontId="14" fillId="0" borderId="48" xfId="0" applyNumberFormat="1" applyFont="1" applyFill="1" applyBorder="1" applyAlignment="1">
      <alignment horizontal="right" vertical="center" wrapText="1"/>
    </xf>
    <xf numFmtId="175" fontId="14" fillId="0" borderId="49" xfId="0" applyNumberFormat="1" applyFont="1" applyFill="1" applyBorder="1" applyAlignment="1">
      <alignment horizontal="right" vertical="center" wrapText="1"/>
    </xf>
    <xf numFmtId="172" fontId="13" fillId="0" borderId="50" xfId="0" applyNumberFormat="1" applyFont="1" applyBorder="1" applyAlignment="1">
      <alignment/>
    </xf>
    <xf numFmtId="175" fontId="15" fillId="0" borderId="45" xfId="0" applyNumberFormat="1" applyFont="1" applyFill="1" applyBorder="1" applyAlignment="1">
      <alignment horizontal="right" vertical="center" wrapText="1"/>
    </xf>
    <xf numFmtId="0" fontId="12" fillId="0" borderId="17" xfId="0" applyFont="1" applyBorder="1" applyAlignment="1">
      <alignment/>
    </xf>
    <xf numFmtId="0" fontId="15" fillId="0" borderId="23" xfId="0" applyFont="1" applyBorder="1" applyAlignment="1">
      <alignment/>
    </xf>
    <xf numFmtId="172" fontId="15" fillId="0" borderId="0" xfId="0" applyNumberFormat="1" applyFont="1" applyBorder="1" applyAlignment="1">
      <alignment/>
    </xf>
    <xf numFmtId="172" fontId="60" fillId="0" borderId="32" xfId="0" applyNumberFormat="1" applyFont="1" applyBorder="1" applyAlignment="1">
      <alignment/>
    </xf>
    <xf numFmtId="175" fontId="60" fillId="0" borderId="35" xfId="0" applyNumberFormat="1" applyFont="1" applyFill="1" applyBorder="1" applyAlignment="1">
      <alignment horizontal="right" vertical="center" wrapText="1"/>
    </xf>
    <xf numFmtId="49" fontId="14" fillId="0" borderId="48" xfId="0" applyNumberFormat="1" applyFont="1" applyBorder="1" applyAlignment="1">
      <alignment horizontal="left" vertical="center"/>
    </xf>
    <xf numFmtId="175" fontId="13" fillId="0" borderId="51" xfId="0" applyNumberFormat="1" applyFont="1" applyFill="1" applyBorder="1" applyAlignment="1">
      <alignment horizontal="right" vertical="center" wrapText="1"/>
    </xf>
    <xf numFmtId="172" fontId="13" fillId="0" borderId="52" xfId="0" applyNumberFormat="1" applyFont="1" applyBorder="1" applyAlignment="1">
      <alignment/>
    </xf>
    <xf numFmtId="175" fontId="13" fillId="0" borderId="5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75" fontId="12" fillId="0" borderId="44" xfId="0" applyNumberFormat="1" applyFont="1" applyFill="1" applyBorder="1" applyAlignment="1">
      <alignment horizontal="right" wrapText="1"/>
    </xf>
    <xf numFmtId="49" fontId="1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2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12" fillId="0" borderId="54" xfId="0" applyNumberFormat="1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center"/>
    </xf>
    <xf numFmtId="49" fontId="12" fillId="0" borderId="56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49" fontId="12" fillId="0" borderId="57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58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49" fontId="21" fillId="0" borderId="59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44.00390625" style="4" customWidth="1"/>
    <col min="2" max="2" width="13.375" style="4" customWidth="1"/>
    <col min="3" max="3" width="13.625" style="4" customWidth="1"/>
    <col min="4" max="4" width="13.25390625" style="4" customWidth="1"/>
    <col min="5" max="5" width="12.25390625" style="4" customWidth="1"/>
    <col min="6" max="6" width="12.125" style="4" customWidth="1"/>
    <col min="7" max="8" width="9.125" style="4" customWidth="1"/>
    <col min="9" max="9" width="10.75390625" style="4" customWidth="1"/>
    <col min="10" max="10" width="9.625" style="4" customWidth="1"/>
    <col min="11" max="16384" width="9.125" style="4" customWidth="1"/>
  </cols>
  <sheetData>
    <row r="1" ht="12.75">
      <c r="I1" s="38" t="s">
        <v>24</v>
      </c>
    </row>
    <row r="2" ht="12.75">
      <c r="I2" s="38" t="s">
        <v>26</v>
      </c>
    </row>
    <row r="3" ht="12.75">
      <c r="I3" s="38"/>
    </row>
    <row r="4" spans="1:10" s="1" customFormat="1" ht="33.75" customHeight="1">
      <c r="A4" s="91" t="s">
        <v>44</v>
      </c>
      <c r="B4" s="92"/>
      <c r="C4" s="92"/>
      <c r="D4" s="92"/>
      <c r="E4" s="92"/>
      <c r="F4" s="92"/>
      <c r="G4" s="92"/>
      <c r="H4" s="92"/>
      <c r="I4" s="89"/>
      <c r="J4" s="89"/>
    </row>
    <row r="5" spans="1:10" ht="15.75">
      <c r="A5" s="2"/>
      <c r="B5" s="3"/>
      <c r="C5" s="3"/>
      <c r="D5" s="39"/>
      <c r="E5" s="39"/>
      <c r="F5" s="39"/>
      <c r="G5" s="39"/>
      <c r="I5" s="40"/>
      <c r="J5" s="41"/>
    </row>
    <row r="6" spans="1:10" ht="19.5" customHeight="1" thickBot="1">
      <c r="A6" s="5"/>
      <c r="B6" s="6"/>
      <c r="C6" s="6"/>
      <c r="D6" s="42"/>
      <c r="E6" s="42"/>
      <c r="F6" s="42" t="s">
        <v>18</v>
      </c>
      <c r="G6" s="105" t="s">
        <v>25</v>
      </c>
      <c r="H6" s="43"/>
      <c r="I6" s="43"/>
      <c r="J6" s="41"/>
    </row>
    <row r="7" spans="1:10" ht="26.25" customHeight="1">
      <c r="A7" s="97" t="s">
        <v>0</v>
      </c>
      <c r="B7" s="99" t="s">
        <v>34</v>
      </c>
      <c r="C7" s="99" t="s">
        <v>35</v>
      </c>
      <c r="D7" s="101" t="s">
        <v>42</v>
      </c>
      <c r="E7" s="103" t="s">
        <v>32</v>
      </c>
      <c r="F7" s="104"/>
      <c r="G7" s="95" t="s">
        <v>15</v>
      </c>
      <c r="H7" s="96"/>
      <c r="I7" s="93" t="s">
        <v>33</v>
      </c>
      <c r="J7" s="94"/>
    </row>
    <row r="8" spans="1:10" ht="25.5">
      <c r="A8" s="98"/>
      <c r="B8" s="100"/>
      <c r="C8" s="100"/>
      <c r="D8" s="102"/>
      <c r="E8" s="44" t="s">
        <v>39</v>
      </c>
      <c r="F8" s="45" t="s">
        <v>40</v>
      </c>
      <c r="G8" s="46" t="s">
        <v>36</v>
      </c>
      <c r="H8" s="47" t="s">
        <v>41</v>
      </c>
      <c r="I8" s="48" t="s">
        <v>30</v>
      </c>
      <c r="J8" s="49" t="s">
        <v>31</v>
      </c>
    </row>
    <row r="9" spans="1:10" ht="12.75">
      <c r="A9" s="17" t="s">
        <v>7</v>
      </c>
      <c r="B9" s="18">
        <v>44538.7</v>
      </c>
      <c r="C9" s="18">
        <v>46532.6</v>
      </c>
      <c r="D9" s="19">
        <v>46545.3</v>
      </c>
      <c r="E9" s="50">
        <f>D9-C9</f>
        <v>12.700000000004366</v>
      </c>
      <c r="F9" s="51">
        <f>D9-B9</f>
        <v>2006.6000000000058</v>
      </c>
      <c r="G9" s="52">
        <f>D9/C9*100</f>
        <v>100.0272926937244</v>
      </c>
      <c r="H9" s="53">
        <f>D9/B9*100</f>
        <v>104.50529539479152</v>
      </c>
      <c r="I9" s="54">
        <f aca="true" t="shared" si="0" ref="I9:I26">D9/$D$26*100</f>
        <v>30.145997787559043</v>
      </c>
      <c r="J9" s="55">
        <f aca="true" t="shared" si="1" ref="J9:J30">D9/$D$35*100</f>
        <v>14.45301983725902</v>
      </c>
    </row>
    <row r="10" spans="1:10" ht="12.75">
      <c r="A10" s="17" t="s">
        <v>29</v>
      </c>
      <c r="B10" s="18">
        <v>4172.8</v>
      </c>
      <c r="C10" s="18">
        <v>3812.8</v>
      </c>
      <c r="D10" s="19">
        <v>3523.4</v>
      </c>
      <c r="E10" s="50">
        <f aca="true" t="shared" si="2" ref="E10:E35">D10-C10</f>
        <v>-289.4000000000001</v>
      </c>
      <c r="F10" s="51">
        <f aca="true" t="shared" si="3" ref="F10:F35">D10-B10</f>
        <v>-649.4000000000001</v>
      </c>
      <c r="G10" s="52">
        <f aca="true" t="shared" si="4" ref="G10:G35">D10/C10*100</f>
        <v>92.4097775912715</v>
      </c>
      <c r="H10" s="53">
        <f aca="true" t="shared" si="5" ref="H10:H35">D10/B10*100</f>
        <v>84.43730828220859</v>
      </c>
      <c r="I10" s="54">
        <f t="shared" si="0"/>
        <v>2.2820007305718413</v>
      </c>
      <c r="J10" s="55">
        <f t="shared" si="1"/>
        <v>1.0940690057771338</v>
      </c>
    </row>
    <row r="11" spans="1:10" ht="12.75">
      <c r="A11" s="20" t="s">
        <v>13</v>
      </c>
      <c r="B11" s="18">
        <v>54.4</v>
      </c>
      <c r="C11" s="18">
        <v>0</v>
      </c>
      <c r="D11" s="19">
        <v>-10</v>
      </c>
      <c r="E11" s="50">
        <f t="shared" si="2"/>
        <v>-10</v>
      </c>
      <c r="F11" s="51">
        <f t="shared" si="3"/>
        <v>-64.4</v>
      </c>
      <c r="G11" s="52" t="e">
        <f t="shared" si="4"/>
        <v>#DIV/0!</v>
      </c>
      <c r="H11" s="53">
        <f t="shared" si="5"/>
        <v>-18.38235294117647</v>
      </c>
      <c r="I11" s="54">
        <f t="shared" si="0"/>
        <v>-0.006476700716841236</v>
      </c>
      <c r="J11" s="55">
        <f t="shared" si="1"/>
        <v>-0.0031051512907337626</v>
      </c>
    </row>
    <row r="12" spans="1:10" ht="12.75">
      <c r="A12" s="20" t="s">
        <v>1</v>
      </c>
      <c r="B12" s="18">
        <v>1126.1</v>
      </c>
      <c r="C12" s="18">
        <v>2767</v>
      </c>
      <c r="D12" s="19">
        <v>2767.3</v>
      </c>
      <c r="E12" s="50">
        <f t="shared" si="2"/>
        <v>0.3000000000001819</v>
      </c>
      <c r="F12" s="51">
        <f t="shared" si="3"/>
        <v>1641.2000000000003</v>
      </c>
      <c r="G12" s="52">
        <f t="shared" si="4"/>
        <v>100.01084206722082</v>
      </c>
      <c r="H12" s="53">
        <f t="shared" si="5"/>
        <v>245.74194121303617</v>
      </c>
      <c r="I12" s="54">
        <f t="shared" si="0"/>
        <v>1.7922973893714753</v>
      </c>
      <c r="J12" s="55">
        <f t="shared" si="1"/>
        <v>0.8592885166847543</v>
      </c>
    </row>
    <row r="13" spans="1:10" ht="12.75">
      <c r="A13" s="20" t="s">
        <v>2</v>
      </c>
      <c r="B13" s="18">
        <v>34818.7</v>
      </c>
      <c r="C13" s="18">
        <v>35987.8</v>
      </c>
      <c r="D13" s="19">
        <v>35988.9</v>
      </c>
      <c r="E13" s="50">
        <f t="shared" si="2"/>
        <v>1.0999999999985448</v>
      </c>
      <c r="F13" s="51">
        <f t="shared" si="3"/>
        <v>1170.2000000000044</v>
      </c>
      <c r="G13" s="52">
        <f t="shared" si="4"/>
        <v>100.00305659140041</v>
      </c>
      <c r="H13" s="53">
        <f t="shared" si="5"/>
        <v>103.36083771077038</v>
      </c>
      <c r="I13" s="54">
        <f t="shared" si="0"/>
        <v>23.308933442832757</v>
      </c>
      <c r="J13" s="55">
        <f t="shared" si="1"/>
        <v>11.175097928708833</v>
      </c>
    </row>
    <row r="14" spans="1:10" ht="12.75" customHeight="1" hidden="1">
      <c r="A14" s="20" t="s">
        <v>12</v>
      </c>
      <c r="B14" s="18">
        <v>0</v>
      </c>
      <c r="C14" s="18">
        <v>0</v>
      </c>
      <c r="D14" s="19">
        <v>0</v>
      </c>
      <c r="E14" s="50">
        <f t="shared" si="2"/>
        <v>0</v>
      </c>
      <c r="F14" s="51">
        <f t="shared" si="3"/>
        <v>0</v>
      </c>
      <c r="G14" s="84" t="e">
        <f t="shared" si="4"/>
        <v>#DIV/0!</v>
      </c>
      <c r="H14" s="83" t="e">
        <f t="shared" si="5"/>
        <v>#DIV/0!</v>
      </c>
      <c r="I14" s="54">
        <f t="shared" si="0"/>
        <v>0</v>
      </c>
      <c r="J14" s="55">
        <f t="shared" si="1"/>
        <v>0</v>
      </c>
    </row>
    <row r="15" spans="1:10" ht="12.75">
      <c r="A15" s="20" t="s">
        <v>5</v>
      </c>
      <c r="B15" s="18">
        <v>27449.6</v>
      </c>
      <c r="C15" s="18">
        <v>32922.3</v>
      </c>
      <c r="D15" s="19">
        <v>33643.6</v>
      </c>
      <c r="E15" s="50">
        <f t="shared" si="2"/>
        <v>721.2999999999956</v>
      </c>
      <c r="F15" s="51">
        <f t="shared" si="3"/>
        <v>6194</v>
      </c>
      <c r="G15" s="52">
        <f t="shared" si="4"/>
        <v>102.19091618750815</v>
      </c>
      <c r="H15" s="53">
        <f t="shared" si="5"/>
        <v>122.56499183958964</v>
      </c>
      <c r="I15" s="54">
        <f t="shared" si="0"/>
        <v>21.78995282371198</v>
      </c>
      <c r="J15" s="55">
        <f t="shared" si="1"/>
        <v>10.446846796493043</v>
      </c>
    </row>
    <row r="16" spans="1:10" ht="12.75">
      <c r="A16" s="20" t="s">
        <v>22</v>
      </c>
      <c r="B16" s="18">
        <v>11363.2</v>
      </c>
      <c r="C16" s="18">
        <v>10809.8</v>
      </c>
      <c r="D16" s="19">
        <v>10809.8</v>
      </c>
      <c r="E16" s="50">
        <f t="shared" si="2"/>
        <v>0</v>
      </c>
      <c r="F16" s="51">
        <f t="shared" si="3"/>
        <v>-553.4000000000015</v>
      </c>
      <c r="G16" s="52">
        <f t="shared" si="4"/>
        <v>100</v>
      </c>
      <c r="H16" s="53">
        <f>D16/B16*100</f>
        <v>95.12989298789071</v>
      </c>
      <c r="I16" s="54">
        <f t="shared" si="0"/>
        <v>7.00118394089104</v>
      </c>
      <c r="J16" s="55">
        <f t="shared" si="1"/>
        <v>3.356606442257383</v>
      </c>
    </row>
    <row r="17" spans="1:10" ht="12.75">
      <c r="A17" s="20" t="s">
        <v>6</v>
      </c>
      <c r="B17" s="18">
        <v>0</v>
      </c>
      <c r="C17" s="18">
        <v>482</v>
      </c>
      <c r="D17" s="19">
        <v>482</v>
      </c>
      <c r="E17" s="50">
        <f t="shared" si="2"/>
        <v>0</v>
      </c>
      <c r="F17" s="51">
        <f t="shared" si="3"/>
        <v>482</v>
      </c>
      <c r="G17" s="52">
        <f t="shared" si="4"/>
        <v>100</v>
      </c>
      <c r="H17" s="53" t="e">
        <f>D17/B17*100</f>
        <v>#DIV/0!</v>
      </c>
      <c r="I17" s="54">
        <f t="shared" si="0"/>
        <v>0.3121769745517476</v>
      </c>
      <c r="J17" s="55">
        <f t="shared" si="1"/>
        <v>0.14966829221336736</v>
      </c>
    </row>
    <row r="18" spans="1:10" ht="12.75">
      <c r="A18" s="20" t="s">
        <v>11</v>
      </c>
      <c r="B18" s="18">
        <v>3176.7</v>
      </c>
      <c r="C18" s="18">
        <v>2847.9</v>
      </c>
      <c r="D18" s="19">
        <v>2799.7</v>
      </c>
      <c r="E18" s="50">
        <f t="shared" si="2"/>
        <v>-48.20000000000027</v>
      </c>
      <c r="F18" s="51">
        <f t="shared" si="3"/>
        <v>-377</v>
      </c>
      <c r="G18" s="52">
        <f t="shared" si="4"/>
        <v>98.30752484286667</v>
      </c>
      <c r="H18" s="53">
        <f t="shared" si="5"/>
        <v>88.13233859036107</v>
      </c>
      <c r="I18" s="54">
        <f t="shared" si="0"/>
        <v>1.8132818996940407</v>
      </c>
      <c r="J18" s="55">
        <f t="shared" si="1"/>
        <v>0.8693492068667316</v>
      </c>
    </row>
    <row r="19" spans="1:10" ht="24" customHeight="1">
      <c r="A19" s="21" t="s">
        <v>43</v>
      </c>
      <c r="B19" s="18">
        <v>3395.6</v>
      </c>
      <c r="C19" s="18">
        <v>4148.5</v>
      </c>
      <c r="D19" s="19">
        <v>4095.7</v>
      </c>
      <c r="E19" s="50">
        <f t="shared" si="2"/>
        <v>-52.80000000000018</v>
      </c>
      <c r="F19" s="51">
        <f t="shared" si="3"/>
        <v>700.0999999999999</v>
      </c>
      <c r="G19" s="52">
        <f t="shared" si="4"/>
        <v>98.72725081354706</v>
      </c>
      <c r="H19" s="53">
        <f t="shared" si="5"/>
        <v>120.6178584049947</v>
      </c>
      <c r="I19" s="54">
        <f t="shared" si="0"/>
        <v>2.652662312596665</v>
      </c>
      <c r="J19" s="55">
        <f t="shared" si="1"/>
        <v>1.2717768141458272</v>
      </c>
    </row>
    <row r="20" spans="1:10" ht="12.75">
      <c r="A20" s="20" t="s">
        <v>16</v>
      </c>
      <c r="B20" s="18">
        <v>14173.6</v>
      </c>
      <c r="C20" s="18">
        <v>11498.4</v>
      </c>
      <c r="D20" s="19">
        <v>11502.8</v>
      </c>
      <c r="E20" s="50">
        <f t="shared" si="2"/>
        <v>4.399999999999636</v>
      </c>
      <c r="F20" s="51">
        <f t="shared" si="3"/>
        <v>-2670.800000000001</v>
      </c>
      <c r="G20" s="52">
        <f t="shared" si="4"/>
        <v>100.03826619355736</v>
      </c>
      <c r="H20" s="53">
        <f t="shared" si="5"/>
        <v>81.15651634023818</v>
      </c>
      <c r="I20" s="54">
        <f t="shared" si="0"/>
        <v>7.450019300568137</v>
      </c>
      <c r="J20" s="55">
        <f t="shared" si="1"/>
        <v>3.5717934267052325</v>
      </c>
    </row>
    <row r="21" spans="1:10" ht="12.75">
      <c r="A21" s="22" t="s">
        <v>17</v>
      </c>
      <c r="B21" s="23">
        <v>1561.9</v>
      </c>
      <c r="C21" s="23">
        <v>1968</v>
      </c>
      <c r="D21" s="24">
        <v>1974.3</v>
      </c>
      <c r="E21" s="56">
        <f t="shared" si="2"/>
        <v>6.2999999999999545</v>
      </c>
      <c r="F21" s="57">
        <f t="shared" si="3"/>
        <v>412.39999999999986</v>
      </c>
      <c r="G21" s="52">
        <f t="shared" si="4"/>
        <v>100.3201219512195</v>
      </c>
      <c r="H21" s="53">
        <f t="shared" si="5"/>
        <v>126.40373903578974</v>
      </c>
      <c r="I21" s="54">
        <f t="shared" si="0"/>
        <v>1.2786950225259652</v>
      </c>
      <c r="J21" s="55">
        <f t="shared" si="1"/>
        <v>0.6130500193295667</v>
      </c>
    </row>
    <row r="22" spans="1:10" ht="12.75">
      <c r="A22" s="22" t="s">
        <v>3</v>
      </c>
      <c r="B22" s="23">
        <v>13.7</v>
      </c>
      <c r="C22" s="23">
        <v>10</v>
      </c>
      <c r="D22" s="24">
        <v>9.4</v>
      </c>
      <c r="E22" s="56">
        <f t="shared" si="2"/>
        <v>-0.5999999999999996</v>
      </c>
      <c r="F22" s="57">
        <f t="shared" si="3"/>
        <v>-4.299999999999999</v>
      </c>
      <c r="G22" s="52">
        <f t="shared" si="4"/>
        <v>94</v>
      </c>
      <c r="H22" s="53">
        <f t="shared" si="5"/>
        <v>68.61313868613139</v>
      </c>
      <c r="I22" s="54">
        <f t="shared" si="0"/>
        <v>0.006088098673830762</v>
      </c>
      <c r="J22" s="55">
        <f t="shared" si="1"/>
        <v>0.002918842213289737</v>
      </c>
    </row>
    <row r="23" spans="1:10" ht="12.75">
      <c r="A23" s="22" t="s">
        <v>20</v>
      </c>
      <c r="B23" s="23">
        <v>117.7</v>
      </c>
      <c r="C23" s="23">
        <v>100</v>
      </c>
      <c r="D23" s="24">
        <v>85.1</v>
      </c>
      <c r="E23" s="56">
        <f t="shared" si="2"/>
        <v>-14.900000000000006</v>
      </c>
      <c r="F23" s="57">
        <f t="shared" si="3"/>
        <v>-32.60000000000001</v>
      </c>
      <c r="G23" s="52">
        <f t="shared" si="4"/>
        <v>85.1</v>
      </c>
      <c r="H23" s="53">
        <f t="shared" si="5"/>
        <v>72.30246389124893</v>
      </c>
      <c r="I23" s="54">
        <f t="shared" si="0"/>
        <v>0.05511672310031892</v>
      </c>
      <c r="J23" s="55">
        <f t="shared" si="1"/>
        <v>0.026424837484144318</v>
      </c>
    </row>
    <row r="24" spans="1:10" ht="14.25" customHeight="1" hidden="1">
      <c r="A24" s="25" t="s">
        <v>4</v>
      </c>
      <c r="B24" s="23">
        <v>0</v>
      </c>
      <c r="C24" s="23">
        <v>0</v>
      </c>
      <c r="D24" s="24">
        <v>0</v>
      </c>
      <c r="E24" s="56">
        <f t="shared" si="2"/>
        <v>0</v>
      </c>
      <c r="F24" s="57">
        <f t="shared" si="3"/>
        <v>0</v>
      </c>
      <c r="G24" s="84" t="e">
        <f t="shared" si="4"/>
        <v>#DIV/0!</v>
      </c>
      <c r="H24" s="53" t="e">
        <f t="shared" si="5"/>
        <v>#DIV/0!</v>
      </c>
      <c r="I24" s="54">
        <f t="shared" si="0"/>
        <v>0</v>
      </c>
      <c r="J24" s="55">
        <f t="shared" si="1"/>
        <v>0</v>
      </c>
    </row>
    <row r="25" spans="1:10" ht="16.5" customHeight="1" thickBot="1">
      <c r="A25" s="85" t="s">
        <v>9</v>
      </c>
      <c r="B25" s="23">
        <v>1560.6</v>
      </c>
      <c r="C25" s="23">
        <v>182.3</v>
      </c>
      <c r="D25" s="24">
        <v>182.3</v>
      </c>
      <c r="E25" s="56">
        <f t="shared" si="2"/>
        <v>0</v>
      </c>
      <c r="F25" s="57">
        <f t="shared" si="3"/>
        <v>-1378.3</v>
      </c>
      <c r="G25" s="58">
        <f t="shared" si="4"/>
        <v>100</v>
      </c>
      <c r="H25" s="59">
        <f t="shared" si="5"/>
        <v>11.681404587978985</v>
      </c>
      <c r="I25" s="54">
        <f t="shared" si="0"/>
        <v>0.11807025406801575</v>
      </c>
      <c r="J25" s="55">
        <f t="shared" si="1"/>
        <v>0.056606908030076494</v>
      </c>
    </row>
    <row r="26" spans="1:10" ht="16.5" customHeight="1" thickBot="1">
      <c r="A26" s="26" t="s">
        <v>23</v>
      </c>
      <c r="B26" s="27">
        <f>SUM(B9:B25)</f>
        <v>147523.30000000002</v>
      </c>
      <c r="C26" s="27">
        <f>SUM(C9:C25)</f>
        <v>154069.4</v>
      </c>
      <c r="D26" s="28">
        <f>SUM(D9:D25)</f>
        <v>154399.59999999998</v>
      </c>
      <c r="E26" s="60">
        <f t="shared" si="2"/>
        <v>330.19999999998254</v>
      </c>
      <c r="F26" s="61">
        <f t="shared" si="3"/>
        <v>6876.299999999959</v>
      </c>
      <c r="G26" s="62">
        <f t="shared" si="4"/>
        <v>100.21431900169662</v>
      </c>
      <c r="H26" s="72">
        <f t="shared" si="5"/>
        <v>104.66116199949428</v>
      </c>
      <c r="I26" s="64">
        <f t="shared" si="0"/>
        <v>100</v>
      </c>
      <c r="J26" s="65">
        <f t="shared" si="1"/>
        <v>47.94341172287766</v>
      </c>
    </row>
    <row r="27" spans="1:10" ht="14.25" customHeight="1">
      <c r="A27" s="29" t="s">
        <v>10</v>
      </c>
      <c r="B27" s="30">
        <v>59055.7</v>
      </c>
      <c r="C27" s="30">
        <v>51091.5</v>
      </c>
      <c r="D27" s="31">
        <v>51091.5</v>
      </c>
      <c r="E27" s="66">
        <f t="shared" si="2"/>
        <v>0</v>
      </c>
      <c r="F27" s="67">
        <f t="shared" si="3"/>
        <v>-7964.199999999997</v>
      </c>
      <c r="G27" s="68">
        <f t="shared" si="4"/>
        <v>100</v>
      </c>
      <c r="H27" s="69">
        <f t="shared" si="5"/>
        <v>86.51408754785737</v>
      </c>
      <c r="I27" s="70"/>
      <c r="J27" s="54">
        <f t="shared" si="1"/>
        <v>15.864683717052404</v>
      </c>
    </row>
    <row r="28" spans="1:10" ht="14.25" customHeight="1">
      <c r="A28" s="29" t="s">
        <v>14</v>
      </c>
      <c r="B28" s="18">
        <v>167385.5</v>
      </c>
      <c r="C28" s="18">
        <v>99369.9</v>
      </c>
      <c r="D28" s="19">
        <v>93381.2</v>
      </c>
      <c r="E28" s="50">
        <f t="shared" si="2"/>
        <v>-5988.699999999997</v>
      </c>
      <c r="F28" s="51">
        <f t="shared" si="3"/>
        <v>-74004.3</v>
      </c>
      <c r="G28" s="52">
        <f t="shared" si="4"/>
        <v>93.9733259266639</v>
      </c>
      <c r="H28" s="53">
        <f t="shared" si="5"/>
        <v>55.7881058992565</v>
      </c>
      <c r="I28" s="70"/>
      <c r="J28" s="54">
        <f t="shared" si="1"/>
        <v>28.996275371026766</v>
      </c>
    </row>
    <row r="29" spans="1:10" ht="14.25" customHeight="1">
      <c r="A29" s="32" t="s">
        <v>37</v>
      </c>
      <c r="B29" s="23">
        <v>0</v>
      </c>
      <c r="C29" s="23">
        <v>1736.3</v>
      </c>
      <c r="D29" s="24">
        <v>1736.3</v>
      </c>
      <c r="E29" s="56">
        <f t="shared" si="2"/>
        <v>0</v>
      </c>
      <c r="F29" s="57">
        <f t="shared" si="3"/>
        <v>1736.3</v>
      </c>
      <c r="G29" s="58">
        <f t="shared" si="4"/>
        <v>100</v>
      </c>
      <c r="H29" s="53" t="e">
        <f t="shared" si="5"/>
        <v>#DIV/0!</v>
      </c>
      <c r="I29" s="70"/>
      <c r="J29" s="54">
        <f t="shared" si="1"/>
        <v>0.5391474186101033</v>
      </c>
    </row>
    <row r="30" spans="1:10" ht="13.5" customHeight="1" thickBot="1">
      <c r="A30" s="22" t="s">
        <v>19</v>
      </c>
      <c r="B30" s="23">
        <v>125160.5</v>
      </c>
      <c r="C30" s="23">
        <v>36811.3</v>
      </c>
      <c r="D30" s="24">
        <v>33388.5</v>
      </c>
      <c r="E30" s="56">
        <f t="shared" si="2"/>
        <v>-3422.800000000003</v>
      </c>
      <c r="F30" s="57">
        <f t="shared" si="3"/>
        <v>-91772</v>
      </c>
      <c r="G30" s="58">
        <f t="shared" si="4"/>
        <v>90.7017682070451</v>
      </c>
      <c r="H30" s="59">
        <f t="shared" si="5"/>
        <v>26.676547313249788</v>
      </c>
      <c r="I30" s="70"/>
      <c r="J30" s="54">
        <f t="shared" si="1"/>
        <v>10.367634387066424</v>
      </c>
    </row>
    <row r="31" spans="1:10" ht="13.5" customHeight="1" thickBot="1">
      <c r="A31" s="26" t="s">
        <v>27</v>
      </c>
      <c r="B31" s="27">
        <f>SUM(B27:B30)</f>
        <v>351601.7</v>
      </c>
      <c r="C31" s="27">
        <f>SUM(C27:C30)</f>
        <v>189009</v>
      </c>
      <c r="D31" s="28">
        <f>SUM(D27:D30)</f>
        <v>179597.5</v>
      </c>
      <c r="E31" s="60">
        <f t="shared" si="2"/>
        <v>-9411.5</v>
      </c>
      <c r="F31" s="61">
        <f t="shared" si="3"/>
        <v>-172004.2</v>
      </c>
      <c r="G31" s="71">
        <f t="shared" si="4"/>
        <v>95.02060748429969</v>
      </c>
      <c r="H31" s="72">
        <f t="shared" si="5"/>
        <v>51.07981559816122</v>
      </c>
      <c r="I31" s="73"/>
      <c r="J31" s="54"/>
    </row>
    <row r="32" spans="1:10" ht="13.5" customHeight="1">
      <c r="A32" s="32" t="s">
        <v>38</v>
      </c>
      <c r="B32" s="33">
        <v>0</v>
      </c>
      <c r="C32" s="33">
        <v>0</v>
      </c>
      <c r="D32" s="34">
        <v>81</v>
      </c>
      <c r="E32" s="74">
        <f t="shared" si="2"/>
        <v>81</v>
      </c>
      <c r="F32" s="75">
        <f t="shared" si="3"/>
        <v>81</v>
      </c>
      <c r="G32" s="86" t="e">
        <f t="shared" si="4"/>
        <v>#DIV/0!</v>
      </c>
      <c r="H32" s="87" t="e">
        <f t="shared" si="5"/>
        <v>#DIV/0!</v>
      </c>
      <c r="I32" s="70"/>
      <c r="J32" s="54">
        <f>D32/$D$35*100</f>
        <v>0.02515172545494348</v>
      </c>
    </row>
    <row r="33" spans="1:10" ht="13.5" customHeight="1" thickBot="1">
      <c r="A33" s="35" t="s">
        <v>21</v>
      </c>
      <c r="B33" s="36">
        <v>-1833</v>
      </c>
      <c r="C33" s="36">
        <v>0</v>
      </c>
      <c r="D33" s="37">
        <v>-12032.6</v>
      </c>
      <c r="E33" s="76">
        <f t="shared" si="2"/>
        <v>-12032.6</v>
      </c>
      <c r="F33" s="77">
        <f t="shared" si="3"/>
        <v>-10199.6</v>
      </c>
      <c r="G33" s="88" t="e">
        <f t="shared" si="4"/>
        <v>#DIV/0!</v>
      </c>
      <c r="H33" s="78">
        <f t="shared" si="5"/>
        <v>656.442989634479</v>
      </c>
      <c r="I33" s="70"/>
      <c r="J33" s="54">
        <f>D33/$D$35*100</f>
        <v>-3.7363043420883075</v>
      </c>
    </row>
    <row r="34" spans="1:10" ht="15.75" customHeight="1" thickBot="1">
      <c r="A34" s="26" t="s">
        <v>28</v>
      </c>
      <c r="B34" s="27">
        <f>B33+B32+B31</f>
        <v>349768.7</v>
      </c>
      <c r="C34" s="27">
        <f>C33+C32+C31</f>
        <v>189009</v>
      </c>
      <c r="D34" s="28">
        <f>D33+D32+D31</f>
        <v>167645.9</v>
      </c>
      <c r="E34" s="60">
        <f t="shared" si="2"/>
        <v>-21363.100000000006</v>
      </c>
      <c r="F34" s="79">
        <f t="shared" si="3"/>
        <v>-182122.80000000002</v>
      </c>
      <c r="G34" s="71">
        <f t="shared" si="4"/>
        <v>88.697310710072</v>
      </c>
      <c r="H34" s="63">
        <f t="shared" si="5"/>
        <v>47.93050378721709</v>
      </c>
      <c r="I34" s="80"/>
      <c r="J34" s="65">
        <f>D34/$D$35*100</f>
        <v>52.05658827712233</v>
      </c>
    </row>
    <row r="35" spans="1:10" ht="18" customHeight="1" thickBot="1">
      <c r="A35" s="26" t="s">
        <v>8</v>
      </c>
      <c r="B35" s="27">
        <f>B34+B26</f>
        <v>497292</v>
      </c>
      <c r="C35" s="27">
        <f>C34+C26</f>
        <v>343078.4</v>
      </c>
      <c r="D35" s="28">
        <f>D34+D26</f>
        <v>322045.5</v>
      </c>
      <c r="E35" s="60">
        <f t="shared" si="2"/>
        <v>-21032.900000000023</v>
      </c>
      <c r="F35" s="79">
        <f t="shared" si="3"/>
        <v>-175246.5</v>
      </c>
      <c r="G35" s="90">
        <f t="shared" si="4"/>
        <v>93.86936047270828</v>
      </c>
      <c r="H35" s="63">
        <f t="shared" si="5"/>
        <v>64.75983928959243</v>
      </c>
      <c r="I35" s="81"/>
      <c r="J35" s="82">
        <f>D35/$D$35*100</f>
        <v>100</v>
      </c>
    </row>
    <row r="36" spans="1:10" ht="18" customHeight="1">
      <c r="A36" s="8"/>
      <c r="B36" s="9"/>
      <c r="C36" s="9"/>
      <c r="D36" s="9"/>
      <c r="E36" s="9"/>
      <c r="F36" s="9"/>
      <c r="G36" s="10"/>
      <c r="H36" s="11"/>
      <c r="I36" s="12"/>
      <c r="J36" s="13"/>
    </row>
    <row r="37" spans="1:9" ht="13.5">
      <c r="A37" s="14"/>
      <c r="B37" s="15"/>
      <c r="C37" s="15"/>
      <c r="D37" s="15"/>
      <c r="E37" s="15"/>
      <c r="F37" s="15"/>
      <c r="G37" s="15"/>
      <c r="H37" s="16"/>
      <c r="I37" s="7"/>
    </row>
  </sheetData>
  <sheetProtection/>
  <mergeCells count="8">
    <mergeCell ref="A4:H4"/>
    <mergeCell ref="I7:J7"/>
    <mergeCell ref="G7:H7"/>
    <mergeCell ref="A7:A8"/>
    <mergeCell ref="B7:B8"/>
    <mergeCell ref="C7:C8"/>
    <mergeCell ref="D7:D8"/>
    <mergeCell ref="E7:F7"/>
  </mergeCells>
  <printOptions/>
  <pageMargins left="0.3937007874015748" right="0.1968503937007874" top="0.7874015748031497" bottom="0.1968503937007874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2018-01-31T12:23:20Z</cp:lastPrinted>
  <dcterms:created xsi:type="dcterms:W3CDTF">2006-03-15T12:37:37Z</dcterms:created>
  <dcterms:modified xsi:type="dcterms:W3CDTF">2018-02-08T08:55:26Z</dcterms:modified>
  <cp:category/>
  <cp:version/>
  <cp:contentType/>
  <cp:contentStatus/>
</cp:coreProperties>
</file>