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360" windowWidth="9720" windowHeight="7080" activeTab="0"/>
  </bookViews>
  <sheets>
    <sheet name="Поясн зап  " sheetId="1" r:id="rId1"/>
  </sheets>
  <definedNames>
    <definedName name="_xlnm.Print_Area" localSheetId="0">'Поясн зап  '!$A$1:$K$191</definedName>
  </definedNames>
  <calcPr fullCalcOnLoad="1"/>
</workbook>
</file>

<file path=xl/sharedStrings.xml><?xml version="1.0" encoding="utf-8"?>
<sst xmlns="http://schemas.openxmlformats.org/spreadsheetml/2006/main" count="192" uniqueCount="174">
  <si>
    <t>к решению Совета депутатов</t>
  </si>
  <si>
    <t>тыс.руб.</t>
  </si>
  <si>
    <t>Всего доходы местного бюджета</t>
  </si>
  <si>
    <t xml:space="preserve"> ПОЯСНИТЕЛЬНАЯ ЗАПИСКА  </t>
  </si>
  <si>
    <t>Итого за счет средств безвозмездных поступлений от других бюджетов бюджетной системы</t>
  </si>
  <si>
    <t>СЦГБ:</t>
  </si>
  <si>
    <t>МКУК "ПКиО":</t>
  </si>
  <si>
    <t>в том числе:</t>
  </si>
  <si>
    <t>КУМИ:</t>
  </si>
  <si>
    <t>КУМИ</t>
  </si>
  <si>
    <t>МУК ГДК</t>
  </si>
  <si>
    <t>СЦГБ</t>
  </si>
  <si>
    <t>Совет депутатов:</t>
  </si>
  <si>
    <t>администрация Сланцевского городского поселения</t>
  </si>
  <si>
    <t>Совет депутатов</t>
  </si>
  <si>
    <t>МКУК ПКиО</t>
  </si>
  <si>
    <t>Подраздел 0104 КЦСР 8150002 КВР 122 – увеличение  ассигнований на выплату единовременной выплаты в связи с выходом на пенсию</t>
  </si>
  <si>
    <t>Подраздел 0501 КЦСР 8450089 КВР 852 – увеличение ассигнований для оплаты взносов на капитальный ремонт общего имущества в многоквартирном доме некоммерческой организации "Фонд капитального ремонта многоквартирных домов Ленинградской области"</t>
  </si>
  <si>
    <t>Подраздел 0503 КЦСР 8470099 КВР 244 – уменьшение ассигнований на содержание и обслуживание имущества, находящегося в казне</t>
  </si>
  <si>
    <t>Итого за счет перераспределения ассигнований</t>
  </si>
  <si>
    <t>администрация Сланцевского муниципального района:</t>
  </si>
  <si>
    <t>За счет остатков на 01.01.2016 г.:</t>
  </si>
  <si>
    <t>За счет перераспределения ассигнований:</t>
  </si>
  <si>
    <t>в связи с индексацией окладов и классных чинов муниципальных служащих и работников, замещающих должности, не являющиеся должностями муниципальной службы в декабре 2015 года</t>
  </si>
  <si>
    <t>Подраздел 0103 КЦСР 8120200020 КВР 121 – увеличение ассигнований на заработную плату</t>
  </si>
  <si>
    <t>Подраздел 0103 КЦСР 8120200020 КВР 129 – увеличение ассигнований на оплату налогов, начисляемых на заработную плату</t>
  </si>
  <si>
    <t>Подраздел 0102 КЦСР 8110200020 КВР 121 – увеличение ассигнований на заработную плату</t>
  </si>
  <si>
    <t>В связи с введением дополнительной штатной единицы (глава МО)</t>
  </si>
  <si>
    <t>Подраздел 0801 КЦСР 5110180650 КВР 244 – увеличение ассигнований  на приобретение материальных запасов (за счет приносящей доход деятельности)</t>
  </si>
  <si>
    <t xml:space="preserve">Подраздел 0801 КЦСР 5110180650 КВР 243 – увеличение ассигнований на завершение капитального ремонта зданий мастерских (софинасирование ГП ЛО "Развитие культуры в ЛО") и строительный контроль при проведении кап. ремонта </t>
  </si>
  <si>
    <t>Подраздел 0102 КЦСР 8110200020 КВР 129 –  увеличение ассигнований на оплату налогов, начисляемых на заработную плату</t>
  </si>
  <si>
    <t>Итого за счет остатков на начало года</t>
  </si>
  <si>
    <t xml:space="preserve">Увеличение расходной части местного бюджета </t>
  </si>
  <si>
    <t>Изменение остатков средств  на счетах по учету средств бюджета</t>
  </si>
  <si>
    <t>01 05 02 01 13 0000 510</t>
  </si>
  <si>
    <t>Увеличение прочих остатков денежных средств бюджетов городских поселений</t>
  </si>
  <si>
    <t>01 05 02 01 13 0000 610</t>
  </si>
  <si>
    <t>Уменьшение прочих остатков денежных средств бюджетов городских поселений</t>
  </si>
  <si>
    <t>Подраздел 0801 КЦСР 511 01 80650 КВР 240 - увеличение ассигнований на капитальный ремонт помещений гаража 360,0 тыс. руб., разработку проекта электроснабжения гаража 15,0 тыс. руб., электромонтажные и пусконаладочные работы по электроснабжению гаража 96,5 тыс. руб.</t>
  </si>
  <si>
    <t xml:space="preserve">Подраздел 0801 КЦСР 511 01 80650 КВР 240 – увеличение ассигнований на проведение народного гуляния, посвященного Дню города </t>
  </si>
  <si>
    <t xml:space="preserve">Подраздел 0502 КЦСР 506 01 83250 КВР 410 – увеличение ассигнований на </t>
  </si>
  <si>
    <t>Подраздел 0502 КЦСР 846 02 01000 КВР 240 – уменьшение ассигнований на охрану котельных, находящихся в казне МО (законсервированы в конце 2015 г.)</t>
  </si>
  <si>
    <t>Подраздел 0801 КЦСР 511 01 80650 КВР 850 - увеличение ассигнований на оплату административного штрафа в соответствии с Постановлением №47-15-27-16 Федеральной службы по надзору в сфере защиты прав потребителей и благополучия человека ( за счет платных услуг)</t>
  </si>
  <si>
    <t>Подраздел 0503 КЦСР 502 01 80490 КВР 240 – увеличение ассигнований на ремонт системы водоснабжения здания городского общественного туалета (смета предусматривает укладку нового водопровода 58 пог.м.)</t>
  </si>
  <si>
    <t>01 05 00 00 00 0000 000</t>
  </si>
  <si>
    <t>Подраздел 0501 КЦСР 571 01 82800 КВР 410 – увеличение ассигнований на приобретение жилых помещений в рамках подпрограммы "Переселение граждан из аварийного жилищного фонда на территории Ленинградской области" государственной программы Ленинградской области "Обеспечение качественным жильем граждан на территории Ленинградской области", в связи с увеличением фактической общей площади жилых помещений с 1 606,79 кв.м. на 1 746,56 кв.м. (139,77 кв.м.(доп. метры) * 36,430 руб. (цена  1 кв. м. жилой площади по контракту) = 5,1 тыс. руб.)</t>
  </si>
  <si>
    <t>За счет увеличения дефицита бюджета</t>
  </si>
  <si>
    <t>МКУК ГДК:</t>
  </si>
  <si>
    <t>Подраздел 0801 КЦСР 833 02 01000 КВР 240 – уменьшение содержание Дворца культуры, в связи с передачей его в собственность субъекта РФ - Ленинградской области (охрана           -162,5 тыс.руб., теплоэнергия -311,8 тыс. руб.)</t>
  </si>
  <si>
    <t>Подраздел 0501 КЦСР 845 02 00890 КВР 850 – увеличение ассигнований на оплату НО "Фонд капитального ремонта многоквартирных домов ЛО"  взносов на капитальный ремонт общего имущество в МКД за муниципальные жилые помещения (44005 кв.м.*5,55 руб.*12 мес. - 1681,8 тыс.руб.(фактиическое наличие бюджетных ассигнований) = 1249,0 тыс. руб.)</t>
  </si>
  <si>
    <t>Подраздел 0107 КЦСР 855 02 01030 КВР 880 – увеличение ассигнований на подготовку и проведение дополнительных выборов депутата совета депутатов муниципального образования Сланцевское городское поселение по избирательному округу №12</t>
  </si>
  <si>
    <t>Подраздел 0501 КЦСР 571 01 82800 КВР 410 – увеличение ассигнований на приобретение жилых помещений в рамках подпрограммы "Переселение граждан из аварийного жилищного фонда на территории Ленинградской области" государственной программы Ленинградской области "Обеспечение качественным жильем граждан на территории Ленинградской области", в связи с увеличением фактической общей площади жилых помещений с 1 606,79 кв.м. на 1 746,56 кв.м. (139,77 кв.м.(доп. метры) * 36,430 руб. (цена  1 кв. м. жилой площади по контракту) = 5 100,0 тыс. руб.)</t>
  </si>
  <si>
    <t>Итого за счет налоговых и неналоговых доходов местного бюджета:</t>
  </si>
  <si>
    <t>01 02 00 00 13 0000 710</t>
  </si>
  <si>
    <t>Получение кредитов от кредитных организаций бюджетами городских поселений в валюте Российской Федерации</t>
  </si>
  <si>
    <t>Кредиты кредитных организаций в валюте Российской Федерации</t>
  </si>
  <si>
    <t>01 02 00 00 00 0000 000</t>
  </si>
  <si>
    <t>01 00 00 00 00 0000 000</t>
  </si>
  <si>
    <t>За счет налоговых и неналоговых доходов местного бюджета:</t>
  </si>
  <si>
    <t>Подраздел 0801 КЦСР 511 01 80650 КВР 240 - уменьшение ассигнований на закупку товаров, работ и услуг (за счет платных услуг)</t>
  </si>
  <si>
    <t>Подраздел 0801 КЦСР 511 01 80650 КВР 850 - увеличение ассигнований на оплату административного штрафа в соответствии с Постановлением №47-15-88-16 Федеральной службы по надзору в сфере защиты прав потребителей и благополучия человека (за счет платных услуг)</t>
  </si>
  <si>
    <t xml:space="preserve">Подраздел 0707 КЦСР 512 01 80680 КВР 240 - уменьшение ассигнований на питание и страхование, приобретение призов, медикаментов, спецодежды для подростков городского молодежного трудового отряда </t>
  </si>
  <si>
    <t xml:space="preserve">Подраздел 0707 КЦСР 512 01 80680 КВР 110 - увеличение ассигнований на заработную плату с начислениями на выплаты по оплате труда подросткам городского молодежного трудового отряда </t>
  </si>
  <si>
    <t>Подраздел 0801 КЦСР 511 01 80650 КВР 240 - увеличение ассигнований на монтаж локально-вычислительной сети, услуги дизайна, частичную оплату за повторную проверку сметной документации на кап.ремонт сцены и сценического оборудования зрительного зала МУК ГДК</t>
  </si>
  <si>
    <t xml:space="preserve">2.  Изменение расходной части бюджета в предлагаемом проекте решения по направлениям:    </t>
  </si>
  <si>
    <t>Исп. Румянцева Т.Г., 2 27 08</t>
  </si>
  <si>
    <t>Подраздел 0412 КЦСР 848 02 01100 КВР 240 – уменьшение ассигнований на межевание земельных участков</t>
  </si>
  <si>
    <t>Подраздел 0113 КЦСР 851 02 01000 КВР 240 – увеличение ассигнований на содержание муниципального имущества - оплата коммунальных услу г(нежилого здания ул. Банковская д.9А)</t>
  </si>
  <si>
    <t>Подраздел 0501 КЦСР 845 02 00140 КВР 240 – увеличение ассигнований на управление муниципальным жилым фондом (услуги нотариуса по составлению договоров мены для расселения граждан по программе расселения ветхого и аварийного жилья - 24 договора * 10417 руб. = 250 008 руб.)</t>
  </si>
  <si>
    <t>Подраздел 0113 КЦСР 851 02 01140 КВР 240 – уменьшение ассигнований на управление муниципальным имуществом (нежилых зданий) - инвентаризация объектов водоснабжения и водоотведения в настоящий момент не требуется</t>
  </si>
  <si>
    <t>Подраздел 0502 КЦСР 846 02 00190 КВР 240 – увеличение ассигнований на ремонт муниципального имущества (объектов коммунального хозяйства - ввод водопровода в жилой дом ул. Новосельская д. 3 - смета представлена)</t>
  </si>
  <si>
    <t>Подраздел 0501 КЦСР 845 02 00190 КВР 240 – увеличение ассигнований на ремонт муниципального жилого фонда (муницип. квартира площалью 62,9 кв.м по ул. Спортивная, 19а) - проект электроснабжения, замена эдектропроводки, ремонтные работы - замена полов, окон, дверей, сантехнические работы, отделочные работы (смета представлена) - для предоставления многодетной семье с детьми-инвалидами (тяжелые формы хронических заболеваний), имеющей право на предоставление жилых помещений вне очереди)</t>
  </si>
  <si>
    <t>Подраздел 0801 КЦСР 511 01 80650 КВР 110 – увеличение ассигнований на заработную плату с начислениями  (за счет платных услуг)</t>
  </si>
  <si>
    <t>Председатель комитета финансов                                                                                 Ю.В. Павлова</t>
  </si>
  <si>
    <t xml:space="preserve">Итого за счет налоговых и неналоговых доходов местного бюджета </t>
  </si>
  <si>
    <t>Всего  изменение источников внутреннего финансирования дефицитов бюджета</t>
  </si>
  <si>
    <t>3. Изменение источников финансирования дефицита бюджета:</t>
  </si>
  <si>
    <t xml:space="preserve">  1. Изменение доходной части бюджета в предлагаемом проекте решения за счет налоговых и неналоговых доходов:</t>
  </si>
  <si>
    <t>Подраздел 0801 КЦСР 511 01 80650 КВР 240 – увеличение ассигнований на приобретение канцелярских и хозяйственных товаров (за счет платных услуг)</t>
  </si>
  <si>
    <t>За счет остатков на начало года, полученных от платных услуг:</t>
  </si>
  <si>
    <t xml:space="preserve">Подраздел 0801 КЦСР 511 01 80650 КВР 240 – увеличение ассигнований на закупку товаров, работ, услуг для проведения мероприятий </t>
  </si>
  <si>
    <t>Подраздел 0801 КЦСР 511 01 80650 КВР 240 – увеличение ассигнований на ноплату услуг артистов при проведении мероприятий на юбилей парка культуры</t>
  </si>
  <si>
    <t>Подраздел 0801 КЦСР 511 01 80650 КВР 240 – увеличение ассигнований на приобретение материальных запасов</t>
  </si>
  <si>
    <t>Итого за счет остатков на начало года:</t>
  </si>
  <si>
    <t>Подраздел 0801 КЦСР 511 01 80650 КВР 240 – уменьшение ассигнований на оплату услуг</t>
  </si>
  <si>
    <t>Подраздел 0801 КЦСР 511 01 80650 КВР 850 – увеличение ассигнований на оплату госпошлины</t>
  </si>
  <si>
    <t>Подраздел 0502 КЦСР 506 01 81990 КВР 410 – увеличение ассигнований на проведение второго этапа повторной гос. экспертизы проектной документации строительства инженерной и транспортной инфраструктуры</t>
  </si>
  <si>
    <t>Подраздел 0502 КЦСР 506 01 81990 КВР 240 – увеличение ассигнований на проверку сметной стоимости кап. ремонтов объектов водоснабжения</t>
  </si>
  <si>
    <t xml:space="preserve">Подраздел 0502 КЦСР 506 01 83250 КВР 410 – увеличение ассигнований  на межевание земельных участков с постановкой на кадастровый учет и разработка проектов планировки и межевания территорий под строительство инженерной и транспортной инфраструктуры </t>
  </si>
  <si>
    <t>Подраздел 0409 КЦСР 505 01 S0140 КВР 240 – увеличение ассигнований  на софинансирование за счет средств местного бюджета государственной программы Ленинградской области "Развитие автомобильных дорог ЛО" (ремонт дорог общего пользования местного значения)</t>
  </si>
  <si>
    <t>Подраздел 0409 ЦСР 505 01 83460 КВР 240 – увеличение ассигнований на обустройство парковки и тротуара на пр. Молодежном около МОУ СОШ № 6</t>
  </si>
  <si>
    <t>Подраздел 0409 КЦСР 505 01 83170 КВР 240 – увеличение ассигнований  на проверку определения сметной стоимости ремонта дорог общего пользования и выполнение лабораторных испытаний</t>
  </si>
  <si>
    <t>Подраздел 0409 ЦСР 505 01 81980 КВР 240 – увеличение ассигнований  на ремонт проезда от ул. Шахтерской Славы д. 9 до МОУ СОШ №6</t>
  </si>
  <si>
    <t>Подраздел 0502 КЦСР 506 01 S0250 КВР 410 – увеличение ассигнований  на софинансирование за счет средств местного бюджета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 ( проектирование очистных сооружений в мкр. Лучки)</t>
  </si>
  <si>
    <t>Подраздел 0503 КЦСР 502 01 80590 КВР 240– увеличение ассигнований в сумме 480,0 тыс. руб. на благоустройство инвестиционного объета (набережной р. Плюсса) для участия в программе приграничного сотрудничества "Эстония - Россия" - создание благоприятных условий развитию малого бизнеса; уменьшение ассигнований в сумме 2,4 тыс. руб. - экономия после заключения муниципального контракта на содержание памятных мест и мест массового отдыха</t>
  </si>
  <si>
    <t>Подраздел 0409 КЦСР 503 01 80610 КВР 240 – уменьшение ассигнований  на выполнение работ по нанесению горизонтальной дорожной разметки (экономия после заключени муниципального контракта)</t>
  </si>
  <si>
    <t>Подраздел 0409 КЦСР 503 01 80630 КВР 240 – уменьшение ассигнований  на установку дорожных знаков на территории Сланцевского городского поселения в соответствии с Проектом организации дорожного движения (экономия после заключени муниципального контракта)</t>
  </si>
  <si>
    <t>Подраздел 0503 КЦСР 502 01 80470 КВР 240 – уменьшение ассигнований  на содержание свободных территорий Сланцевского городского поселения (экономия после заключени муниципального контракта)</t>
  </si>
  <si>
    <t>Подраздел 0503 КЦСР 502 01 80580 КВР 240 – уменьшение ассигнований  на озеленение территории  (экономия после заключени муниципального контракта)</t>
  </si>
  <si>
    <t xml:space="preserve">Подраздел 0503 КЦСР 502 01 80490 КВР 240 – увеличение ассигнований  на содержание городского общественного туалета, расположенного по адресу г. Сланцы ул. Ленина </t>
  </si>
  <si>
    <t>Подраздел 0409 КЦСР 503 01 80620 КВР 240 – увеличение ассигнований  на выполнение работ по  обслуживанию технических средств организации дорожного движения на территории Сланцевского городского поселения</t>
  </si>
  <si>
    <t>Подраздел 0409 КЦСР 503 01 80620 КВР 240 – уменьшение ассигнований  на содержание дорог и дорожных сооружений</t>
  </si>
  <si>
    <t>Подраздел 0113 КЦСР 501 01 80440 КВР 320 – увеличение ассигнований  на оказание материальной помощи гражданам, пострадавщим при пожаре в жилищном фонде, расположенном на территории Сланцевского городского поселения</t>
  </si>
  <si>
    <t>Подраздел 0409 КЦСР 502 01 83130 КВР 240 – увеличение ассигнований  на выполнение работ по оценке технического состояния автомобильных дорог общего пользования местного значения в целях исполнения действующего законодательства ( дорога в пос. Шахта №3 и дорога в дер. Сижно)</t>
  </si>
  <si>
    <t>Перераспределение ассигнований, выделенных комитету по  культуре, спорту и молодежной политики Сланцевского муниципального района для проведения мероприятий в сфере физической культуры и спорта на предоставление межбюджетных трансфертов бюджету Сланцевского муниципального района на финансовое обеспечение исполнения части полномочий Сланцевского городского поселения  по обеспечению условий для развития на территории поселения физической культуры и массового спорта, организации проведения официальных физкультурно-оздоровительных и спортивных мероприятий</t>
  </si>
  <si>
    <t>Подраздел 1102 КЦСР 513 01 00590 КВР 540 (межбюджетные трансферты)</t>
  </si>
  <si>
    <t>Подраздел 1102 КЦСР 513 01 80690 КВР 110 (выплаты персоналу)</t>
  </si>
  <si>
    <t>Подраздел 0501 КЦСР 571 01 S0770 КВР 310 – уменьшение ассигнований  на софинансирование приобретения жилых помещений в рамках подпрограммы "Переселение граждан из аварийного жилищного фонда на территории Ленинградской области" государственной программы Ленинградской области "Обеспечение качественным жильем граждан на территории Ленинградской области"</t>
  </si>
  <si>
    <t>Подраздел 1102 КЦСР 513 01 80690 КВР 240 (приобретение товаров, работ, услуг)</t>
  </si>
  <si>
    <t>Подраздел 0501 КЦСР 845 02 01000 КВР 240 – увеличение ассигнований  на техобслуживание внутридомовых инженерных систем (94,8 тыс. руб.), на оплату услуг по документарному поспровождению заявок на осуществление регистрационного учета и  получению соответствующих справок (38,5 тыс. руб.) (расчет прилагается)</t>
  </si>
  <si>
    <t>Подраздел 0502 КЦСР 506 01 S0160 КВР 240 – увеличение ассигнований  на софинансирование за счет средств местного бюджета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 ( замена участка магистральной теплотрассы Ду 300 мм - ул. Свободы ТК 1 до ТК5; замена участка магистральной теплотрассы Ду 200 мм - ул. Ломоносова от ТК-105 до ТК 107, от ТК-111 до ТК-115; замена участка  магистральной теплотрассы Ду 200 мм - ул. Жуковского ТК 42 до ТК-50)</t>
  </si>
  <si>
    <t>Подраздел 0801 КЦСР 511 01 80650 КВР 110 – увеличение ассигнований на заработную плату с начислениями</t>
  </si>
  <si>
    <t>Подраздел 0801 КЦСР 511 01 80650 КВР 240 – увеличение ассигнований на приобретение баяна и компьютера</t>
  </si>
  <si>
    <r>
      <rPr>
        <sz val="11"/>
        <color indexed="8"/>
        <rFont val="Times New Roman"/>
        <family val="1"/>
      </rPr>
      <t>Подраздел 0502 КЦСР 506 01 S0160 КВР 240 – у</t>
    </r>
    <r>
      <rPr>
        <sz val="11"/>
        <rFont val="Times New Roman"/>
        <family val="1"/>
      </rPr>
      <t>меньшение ассигнований на софинансирование за счет средств местного бюджета подпрограммы "Энергетика Ленинградской области" государственой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 - мероприятия по ремонту и строительству систем теплоснабжения.</t>
    </r>
  </si>
  <si>
    <t>О внесении изменений и дополнений в решение совета депутатов муниципального образования Сланцевское городское поселение Сланцевского муниципального района от 15.12.2016. № 232-гсд «О бюджете муниципального образования Сланцевское городское поселение Сланцевского муниципального района Ленинградской области на 2017 год», с изменениями и дополнениями, внесенными решениями совета депутатов от 28.02.2017 № 246-гсд, от 25.04.2017 № 260-гсд</t>
  </si>
  <si>
    <t xml:space="preserve">Подраздел 0111 КЦСР 871 02 00100 КВР 870 – увеличение ассигнований резервного фонда администрации муниципального образования </t>
  </si>
  <si>
    <t>Подраздел 0113 КЦСР 8560200990 КВР 240 – увеличение ассигнований  на приобретение индексов и территориальных сборников сметных цен к территориальной сметно-нормативной базе Ленинградской области (редакция 2014 года) к программному комплексу "Сметный калькулятор" на пять рабочих мест.</t>
  </si>
  <si>
    <t>Подраздел 0707 КЦСР 512 01 80680 КВР 240 – увеличение ассигнований на приобретение товаров, работ, услуг для организации бригад городского молодежного отряда на базе клубов по интересам (смета прилагается)</t>
  </si>
  <si>
    <t>Подраздел 0707 КЦСР 512 01 80680 КВР 110 – уменьшение ассигнований на оплату труда  бригад городского молодежного отряда на базе клубов по интересам</t>
  </si>
  <si>
    <t>Подраздел 0203 КЦСР 815 02 51180 КВР 240 – увеличение ассигнований на приобретение основных средств</t>
  </si>
  <si>
    <t>Подраздел 0203 КЦСР 815 02 51180 КВР 120 – уменьшение ассигнований на командировочные расходы</t>
  </si>
  <si>
    <t>Подраздел 0103 КЦСР 812 02 00020 КВР 850 – увеличение ассигнований на оплату членских взносов в ассоциацию "Совет муниципальных образований Ленинградской области" за 2016 и 2017 годы (расчет производен исходя из численности населения Сланцеского городского поселения по состоянию на 14.10.2010 г.- дату Всероссийской переписи населения 34347 чел. х 2,1 руб. за 2017 год  = 72 128,70 руб, запланировано  в бюджете 60,0 тыс. руб.)</t>
  </si>
  <si>
    <t>Подраздел 0502 КЦСР 506 01 S0250 КВР 410 – увеличение ассигнований проведение проектно-изыскательских работ на реконструкцию канализационного коллектора от КНС №1 до цеха биологической очистки ООО "Сланцы" и реконструкцию КНС №1, КНС №2 (софинансирование обл. программы) Общая стоимость выполнения работ составляет 16129,04 тыс. руб., предусмотрено средств местного бюджета 300,0 тыс. руб., необходимо дополнительно 1 129,1 тыс. руб.</t>
  </si>
  <si>
    <t>Подраздел 0107 КЦСР 855 02 01030 КВР 880 – увеличение ассигнований на подготовку и проведение дополнительных выборов депутата совета депутатов муниципального образования Сланцевское городское поселение по избирательным округам № 17 и № 21 в единый день голосования 10.09.2017 года (смета прилагается)</t>
  </si>
  <si>
    <t>Подраздел 0503 КЦСР 502 01 80520 240 – увеличение ассигнований на частичную оплату за канализацию и очистку ливневых стоков (по данной статье в бюджете предусмотрено 6741,9 тыс. руб., которых хватит для оплаты за оказанные услуги за январь- май 2017 года за январь оплачено 741,9 тыс. руб., за март-апрель запланировано 3000 тыс. руб., за май 3000 тыс. руб.). В соответствии с расчетом плановой стоимости оказания услуг по канализации и очистке ливневых стоков г. Сланцы на июнь-декабрь 2017 года необходимо дополнительно 11 645,00  тыс. руб.  Расчет плановой стоимости оказания услуг с марта по декабрь 2017 г. прилагается. (17645,0-6000,0= 11645,0 тыс. руб.)</t>
  </si>
  <si>
    <t>Подраздел 0502 КЦСР 501 01 81840 КВР 810 – увеличение ассигнований на возмещение части затрат МП "ККП" при оказании банных услуг населению. Согласно прилагаемого расчета на 2017 г.  необходимо ассигнований в размере 7 661,0 тыс. руб., предусмотренов бюджете 5000,0 тыс. руб.  Не хватает 7661,0 - 5000,0 = 2661,0 тыс. руб.</t>
  </si>
  <si>
    <t xml:space="preserve">Подраздел 0409 КЦСР 503 01 80600 КВР 240 – уменьшение ассигнований  на содержание дорог </t>
  </si>
  <si>
    <t>Подраздел 0309 КЦСР 562 01 00130 КВР 870 – уменьшение ассигнований резервного фонда администрации муниципального образования по ликвидации ЧС и предупреждению их последствий</t>
  </si>
  <si>
    <t>Подраздел 0502 КЦСР 506 01 82040  КВР 810 – увеличение ассигнований на замену наружного водопроводного ввода протяженностью 55 п.м. с установкой нового водопроводного колодца  по пер. Шоссейному (субсидии МУП "Сланцы-Водоканал")</t>
  </si>
  <si>
    <t>Подраздел 0502 КЦСР 506 01 82040  КВР 810 – увеличение ассигнований на замену аварийного участка водопровода от д.93 д. Большие Поля протяженностью 84 п.м. (в том числе  проведение земляных работ 84,3 тыс, руб., замена водопровода 97,7 тыс. руб., восстановление благоустройства, нарушенного при замене водопровода 70,8 тыс. руб.) - субсидии МУП "Сланцы-Водоканал"</t>
  </si>
  <si>
    <t>Подраздел 0502 КЦСР 506 01 S0160 КВР 240 – уменьшение ассигнований, запланированных на софинансирование за счет средств местного бюджета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 ( замена участка магистральной теплотрассы Ду 300 мм - ул. Свободы ТК 1 до ТК5; замена участка магистральной теплотрассы Ду 200 мм - ул. Ломоносова от ТК-105 до ТК 107, от ТК-111 до ТК-115; замена участка  магистральной теплотрассы Ду 200 мм - ул. Жуковского ТК 42 до ТК-50)</t>
  </si>
  <si>
    <t>Подраздел 0412 КЦСР 848 02 01100 КВР 240 – увеличение ассигнований на постановку на кадастровый учет границ населенных пунктов Сланцевского городского поселения (г. Сланцы, д. Малые Поля, д. Большие Поля, д. Каменка, д. Печурки, д. Сосновка, д. Ищево, д. Сижно, поселок Шахта №3), в соответствии с распоряжением Правительства РФ от 31.01.2017 №147-р "Об утверждении паспорта проекта "Регистрация права собственности и постановка на кадастровый учет земельных участков и объектов недвижимого имущества"</t>
  </si>
  <si>
    <t>Подраздел 0502 КЦСР 506 01 00410 КВР 410 – увеличение ассигнований на меропроятия по вводу в эксплуатацию объекта "Газопровод распределительный среднего и низкого давления микрорайон ДОК, ул. Рабочая, ул. Малая Рабочая, ул. Поселковая, ул. Боровая, пер. Плюсский г. Сланцы" - требования комитета по топливно-энергетическому комплексу Ленинградской области (протокол от 05.04.2017 №1).</t>
  </si>
  <si>
    <r>
      <t>Подраздел 0113  КЦСР 815 02 01190 КВР 240 – увеличение ассигнований на ремонт зала заседений СД</t>
    </r>
    <r>
      <rPr>
        <sz val="11"/>
        <color indexed="10"/>
        <rFont val="Times New Roman"/>
        <family val="1"/>
      </rPr>
      <t xml:space="preserve"> </t>
    </r>
    <r>
      <rPr>
        <sz val="11"/>
        <rFont val="Times New Roman"/>
        <family val="1"/>
      </rPr>
      <t>по адресу пер. Почтовый д.2/8 (смета???)</t>
    </r>
  </si>
  <si>
    <r>
      <t xml:space="preserve">Подраздел 0502 КЦСР 506 01 82040  КВР 240 – увеличение ассигнований на замену участка водопроводной сети по ул. Кутузова </t>
    </r>
    <r>
      <rPr>
        <sz val="11"/>
        <color indexed="10"/>
        <rFont val="Times New Roman"/>
        <family val="1"/>
      </rPr>
      <t>(смета прилагается?)</t>
    </r>
  </si>
  <si>
    <r>
      <t xml:space="preserve">Подраздел 0502 КЦСР 506 01 S0280 КВР 240 – увеличение ассигнований на проведение проектно-изыскательских работ </t>
    </r>
    <r>
      <rPr>
        <sz val="11"/>
        <color indexed="10"/>
        <rFont val="Times New Roman"/>
        <family val="1"/>
      </rPr>
      <t>по водопроводу</t>
    </r>
  </si>
  <si>
    <t>Подраздел 0309 КЦСР 562 01 83410  КВР 240 – уменьшение ассигнований на модернизацию местной системы оповещения (план 524,7- снимаем 334,7= 190,0 тыс. руб.)</t>
  </si>
  <si>
    <t>Подраздел 0314 КЦСР 561 01 82080  КВР 240 – уменьшение ассигнований на обслуживание АПК АИС "Безопасный город" -экономия (план 306,3 - снимаем 106,3 = оставляем 200,0 тыс. руб. )</t>
  </si>
  <si>
    <t>Подраздел 0503 КЦСР 502 01 80480  КВР 240 – уменьшение ассигнований на  содержание городского кладбища в п. Сосновка - экономия ( план 985,0 -снимаем 885,0 - 100,0 тыс. руб.)</t>
  </si>
  <si>
    <t xml:space="preserve">Подраздел 0412 КЦСР 848 02 01100 КВР 244 – уменьшение ассигнований  на мероприятия по землеустройству и землепользованию </t>
  </si>
  <si>
    <t>Подраздел 0412 КЦСР 531 01 S4260 КВР 810 – увеличение ассигнований  на софинансирование за счет средств местного бюджета мероприятий по предоставлению субсидий субъектам малого предпринимательства, действующим менее одного года, для компенсации части затрат, связанных с организацией предпринимательской деятельности для получения субсидий на казанные цели из бюджета Ленинградской области</t>
  </si>
  <si>
    <t xml:space="preserve"> Земельный налог</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</si>
  <si>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</si>
  <si>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 Доходы от продажи земельных участков, находящихся в государственной и муниципальной собственности</t>
  </si>
  <si>
    <t xml:space="preserve"> Прочие неналоговые доходы </t>
  </si>
  <si>
    <t xml:space="preserve">Подраздел 0502 КЦСР 506 01 82040  КВР 410 – увеличение ассигнований на  устройство канализационной системы домов 7б, 7в, 7г по ул. ДОК </t>
  </si>
  <si>
    <t xml:space="preserve">Перераспределение средств резервных фондов с целью выделения средств на выполнение неоложных работ МУП "Сланцы-Водоканал"  (приобретение 66 тонн хим. реагентов) в целях предотвращения чрезвычайной ситуации </t>
  </si>
  <si>
    <t>Подраздел 0409 КЦСР 843 02 01080 КВР 850 – увеличение ассигнований  на оплату штрафа на содержание дорог ( Постановления Сланцевского городского суда от 04.05.2017 г., от 01.06.2017 )</t>
  </si>
  <si>
    <t xml:space="preserve">Подраздел 0502 КЦСР 506 01 82040 КВР 240 </t>
  </si>
  <si>
    <t xml:space="preserve">Подраздел 0502 КЦСР 506 01 82040 КВР 810 </t>
  </si>
  <si>
    <t>Перераспределение выделенных ассигнований на  ремонт насосного оборудования на КНС №4 по адресу: ул. Кирова д.52 для выделения субсидии МУП "Сланцы-Водоканал для выполнения указанных работ</t>
  </si>
  <si>
    <t xml:space="preserve">Подраздел 0502 КЦСР 506 01 70280 КВР 240 </t>
  </si>
  <si>
    <t>Подраздел 0502 КЦСР 506 01 70280 КВР 810</t>
  </si>
  <si>
    <t xml:space="preserve">Подраздел 0502 КЦСР 506 01 S0280 КВР 240 </t>
  </si>
  <si>
    <t xml:space="preserve">Подраздел 0502 КЦСР 506 01 S0280 КВР 810 </t>
  </si>
  <si>
    <t xml:space="preserve">Перераспределение ассигнований, выделенных из федерального бюджета на осуществление полномочий по первичному воинскому учету, распоряжение от 26.04.2017 №75-р </t>
  </si>
  <si>
    <t>Перераспределение  ассигнований областного и местного бюджета на софинансирование мероприятий по подпрограмме "Энергосбережение и повышение энергетической эффективности на территории Ленинградской области" ГП ЛО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  для выделения субсидии МУП "Сланцы-Водоканал" для выполнения кап. ремонта систем водоснабжения (аварийного насосного оборудования, запорно-регулирующей арматуры) в рамках указанной программы</t>
  </si>
  <si>
    <t>Подраздел 0113  КЦСР 815 02 01190 КВР 240 – увеличение ассигнований на ремонт зала заседений СД по адресу пер. Почтовый д.2/9</t>
  </si>
  <si>
    <t>Подраздел 0409 КЦСР 505 01 81970 КВР 240 – уменьшение ассигнований на ремонт автомобильных дорог общего пользования местного значения ( план 5181,2 тыс. руб. - снимаем 1200,0 тыс. руб. = остаток 3981,2 тыс. руб. (справочно: акцизы план 3 812,8 тыс. руб.)</t>
  </si>
  <si>
    <t>Подраздел 0113 КЦСР 851 01 01000 КВР 240 – увеличение ассигнований на теплоснабжение не сданных в аренду муниципальных нежилых помещений (таблица с расчетами и адресами прилагается)</t>
  </si>
  <si>
    <t>Подраздел 0503 КЦСР 541 01 L5550 КВР 810 – увеличение ассигнований  на благоустройство дворовых территорий (субсидии управляющим компаниям)</t>
  </si>
  <si>
    <t>На софинансирование работ по муниципальной программе "Формирование комфортной городской среды на территории Сланцевского городского поселения на 2017-2020 годы" в рамках постановления Правительства РФ от 10 февраля 2017 г. N 169 «Об утверждении правил предоставления и распределения субсидий из федерального бюджета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</si>
  <si>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Подраздел 0503 КЦСР 542 01 L5550 КВР 240 – увеличение ассигнований  на благоустройство общественных территорий ( + 238,1 тыс. руб. за счет увеличения доходной части бюджета, всего 614,1 тыс. руб.)</t>
  </si>
  <si>
    <t>Подраздел 0409 КЦСР 505 01 81970 КВР 240 – уменьшение ассигнований на ремонт автомобильных дорог общего пользования местного значения</t>
  </si>
  <si>
    <t>Подраздел 0409 КЦСР 505 01 83170 КВР 240 – увеличение ассигнований на проведение лабораторных исследований асфальтобетонного покрытия</t>
  </si>
  <si>
    <t>Подраздел 0412 КЦСР 532 01 81440 КВР 630 – уменьшение ассигнований  на предоставление субсидий муниципальной организации поддержки малого и среднего предпринимательствапо ее обязательствам, связанным с обеспечением ее текущей деятельности по предоставлению поддержки субъектам малого и среднего предпринимательства, в том числе на организацию и проведение семинаров, конференций, оказанию консультационной, информационной и образовательной поддержки и прочих мероприятий</t>
  </si>
  <si>
    <t>Подраздел 0113 КЦСР 856 02 01040 КВР 240 – уменьшение ассигнований  на приобретение сувенирной продукции для мероприятий общемуниципального характера</t>
  </si>
  <si>
    <t xml:space="preserve">Подраздел 0113 КЦСР 856 02 00990 КВР 240 – увеличение ассигнований  на оплату  баннера </t>
  </si>
  <si>
    <t>Подраздел 0409 КЦСР 505 01 83460 КВР 240 – уменьшение ассигнований на обустройство и ремонт парковочных мест (экономия)</t>
  </si>
  <si>
    <t>Подраздел 0502 КЦСР 506 01 00490 КВР 414 – уменьшение ассигнований  на строительство инженерной и транспортной инфраструктуры для земельных участков, предоставленных членам многодетных семей, молодым специалистам, членам молодых семей ( по данному мероприятию в 2017 году будет выполнена государственная экспертиза проектной документации  и направлена заявка в комитет по строительству Ленинградской области на участие в 2018 году в областной программе по строительству инженерной и транспортной инфраструктуры).</t>
  </si>
  <si>
    <t xml:space="preserve">Подраздел 0502 КЦСР 506 01 00490  КВР 410 – уменьшение ассигнований на строительство инженерной и транспортной инфраструктуры для земельных участков, предоставленных членам многодетных семей, молодым специалистам, членам молодых семей ( по данному мероприятию в 2017 году будет выполнена государственная экспертиза проектной документации  и направлена заявка в комитет по строительству Ленинградской области на участие в 2018 году в областной программе по строительству инженерной и транспортной инфраструктуры). </t>
  </si>
  <si>
    <t xml:space="preserve">Подраздел 0503 КЦСР 542 01 L5550 КВР 240 – увеличение ассигнований  на благоустройство общественных территорий  ( + 376,0 тыс. руб. за счет перераспределения ассигнований) - софинансирование местного бюджета для получения субсидий из областного и федерального бюджетов на МП "Формирование комфортной городской среды на территории Сланцевского городского поселения на 2017-2020 годы" </t>
  </si>
  <si>
    <t>Подраздел 0503 КЦСР 502 01 81860  КВР 240 – увеличение ассигнований на  оплату долга по ранее заключенному контракту от 19.07.2016 г. №64/2016 с ООО "ЭК "СЛОН" за услуги по прочистке ливневой канализации</t>
  </si>
  <si>
    <r>
      <t>Дефицит составит  22 465,9  тыс.руб. ил</t>
    </r>
    <r>
      <rPr>
        <sz val="11"/>
        <color indexed="8"/>
        <rFont val="Times New Roman"/>
        <family val="1"/>
      </rPr>
      <t xml:space="preserve">и  15,6 </t>
    </r>
    <r>
      <rPr>
        <sz val="11"/>
        <rFont val="Times New Roman"/>
        <family val="1"/>
      </rPr>
      <t xml:space="preserve">% объема доходов местного бюджета без учета объема безвозмездных поступлений. </t>
    </r>
  </si>
</sst>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0.0"/>
    <numFmt numFmtId="190" formatCode="#,##0.000"/>
    <numFmt numFmtId="191" formatCode="?"/>
    <numFmt numFmtId="192" formatCode="0.000"/>
    <numFmt numFmtId="193" formatCode="#,##0.0000"/>
    <numFmt numFmtId="194" formatCode="#,##0.00000"/>
    <numFmt numFmtId="195" formatCode="0.E+00"/>
    <numFmt numFmtId="196" formatCode="&quot;Да&quot;;&quot;Да&quot;;&quot;Нет&quot;"/>
    <numFmt numFmtId="197" formatCode="&quot;Истина&quot;;&quot;Истина&quot;;&quot;Ложь&quot;"/>
    <numFmt numFmtId="198" formatCode="&quot;Вкл&quot;;&quot;Вкл&quot;;&quot;Выкл&quot;"/>
    <numFmt numFmtId="199" formatCode="[$€-2]\ ###,000_);[Red]\([$€-2]\ ###,000\)"/>
  </numFmts>
  <fonts count="106">
    <font>
      <sz val="10"/>
      <name val="Arial"/>
      <family val="0"/>
    </font>
    <font>
      <sz val="8"/>
      <name val="Arial"/>
      <family val="2"/>
    </font>
    <font>
      <sz val="11"/>
      <name val="Times New Roman"/>
      <family val="1"/>
    </font>
    <font>
      <sz val="12"/>
      <name val="Times New Roman"/>
      <family val="1"/>
    </font>
    <font>
      <sz val="12"/>
      <name val="Arial"/>
      <family val="2"/>
    </font>
    <font>
      <sz val="9"/>
      <name val="Arial"/>
      <family val="2"/>
    </font>
    <font>
      <i/>
      <sz val="9"/>
      <name val="Arial"/>
      <family val="2"/>
    </font>
    <font>
      <b/>
      <i/>
      <sz val="11"/>
      <name val="Times New Roman"/>
      <family val="1"/>
    </font>
    <font>
      <b/>
      <sz val="12"/>
      <name val="Times New Roman"/>
      <family val="1"/>
    </font>
    <font>
      <b/>
      <i/>
      <sz val="12"/>
      <name val="Times New Roman"/>
      <family val="1"/>
    </font>
    <font>
      <sz val="12"/>
      <color indexed="10"/>
      <name val="Arial"/>
      <family val="2"/>
    </font>
    <font>
      <sz val="11"/>
      <color indexed="10"/>
      <name val="Times New Roman"/>
      <family val="1"/>
    </font>
    <font>
      <sz val="9"/>
      <color indexed="10"/>
      <name val="Arial"/>
      <family val="2"/>
    </font>
    <font>
      <sz val="11"/>
      <color indexed="10"/>
      <name val="Arial"/>
      <family val="2"/>
    </font>
    <font>
      <sz val="12"/>
      <color indexed="10"/>
      <name val="Times New Roman"/>
      <family val="1"/>
    </font>
    <font>
      <sz val="10"/>
      <color indexed="10"/>
      <name val="Arial"/>
      <family val="2"/>
    </font>
    <font>
      <b/>
      <sz val="12"/>
      <color indexed="10"/>
      <name val="Times New Roman"/>
      <family val="1"/>
    </font>
    <font>
      <b/>
      <sz val="11"/>
      <color indexed="10"/>
      <name val="Times New Roman"/>
      <family val="1"/>
    </font>
    <font>
      <b/>
      <sz val="14"/>
      <name val="Times New Roman"/>
      <family val="1"/>
    </font>
    <font>
      <b/>
      <sz val="11"/>
      <name val="Times New Roman"/>
      <family val="1"/>
    </font>
    <font>
      <b/>
      <i/>
      <sz val="13"/>
      <name val="Times New Roman"/>
      <family val="1"/>
    </font>
    <font>
      <sz val="14"/>
      <name val="Arial"/>
      <family val="2"/>
    </font>
    <font>
      <i/>
      <sz val="10"/>
      <name val="Arial Cyr"/>
      <family val="0"/>
    </font>
    <font>
      <i/>
      <sz val="12"/>
      <name val="Arial"/>
      <family val="2"/>
    </font>
    <font>
      <b/>
      <sz val="12"/>
      <name val="Arial"/>
      <family val="2"/>
    </font>
    <font>
      <b/>
      <sz val="9"/>
      <name val="Arial"/>
      <family val="2"/>
    </font>
    <font>
      <i/>
      <sz val="11"/>
      <name val="Times New Roman"/>
      <family val="1"/>
    </font>
    <font>
      <i/>
      <sz val="12"/>
      <name val="Times New Roman"/>
      <family val="1"/>
    </font>
    <font>
      <i/>
      <sz val="10"/>
      <name val="Times New Roman"/>
      <family val="1"/>
    </font>
    <font>
      <sz val="11"/>
      <color indexed="8"/>
      <name val="Times New Roman"/>
      <family val="1"/>
    </font>
    <font>
      <sz val="11"/>
      <name val="Arial"/>
      <family val="2"/>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i/>
      <sz val="13"/>
      <color indexed="10"/>
      <name val="Times New Roman"/>
      <family val="1"/>
    </font>
    <font>
      <sz val="12"/>
      <color indexed="8"/>
      <name val="Times New Roman"/>
      <family val="1"/>
    </font>
    <font>
      <sz val="9"/>
      <color indexed="8"/>
      <name val="Arial"/>
      <family val="2"/>
    </font>
    <font>
      <b/>
      <i/>
      <sz val="13"/>
      <color indexed="8"/>
      <name val="Times New Roman"/>
      <family val="1"/>
    </font>
    <font>
      <sz val="12"/>
      <color indexed="8"/>
      <name val="Arial"/>
      <family val="2"/>
    </font>
    <font>
      <b/>
      <sz val="12"/>
      <color indexed="8"/>
      <name val="Times New Roman"/>
      <family val="1"/>
    </font>
    <font>
      <b/>
      <sz val="14"/>
      <color indexed="8"/>
      <name val="Times New Roman"/>
      <family val="1"/>
    </font>
    <font>
      <sz val="10"/>
      <color indexed="8"/>
      <name val="Arial"/>
      <family val="2"/>
    </font>
    <font>
      <b/>
      <i/>
      <sz val="11"/>
      <color indexed="8"/>
      <name val="Times New Roman"/>
      <family val="1"/>
    </font>
    <font>
      <b/>
      <sz val="11"/>
      <color indexed="8"/>
      <name val="Times New Roman"/>
      <family val="1"/>
    </font>
    <font>
      <b/>
      <sz val="14"/>
      <color indexed="10"/>
      <name val="Times New Roman"/>
      <family val="1"/>
    </font>
    <font>
      <sz val="11"/>
      <color indexed="8"/>
      <name val="Arial"/>
      <family val="2"/>
    </font>
    <font>
      <b/>
      <i/>
      <sz val="11"/>
      <color indexed="10"/>
      <name val="Times New Roman"/>
      <family val="1"/>
    </font>
    <font>
      <sz val="14"/>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FF0000"/>
      <name val="Times New Roman"/>
      <family val="1"/>
    </font>
    <font>
      <b/>
      <sz val="12"/>
      <color rgb="FFFF0000"/>
      <name val="Times New Roman"/>
      <family val="1"/>
    </font>
    <font>
      <sz val="11"/>
      <color rgb="FFFF0000"/>
      <name val="Times New Roman"/>
      <family val="1"/>
    </font>
    <font>
      <sz val="10"/>
      <color rgb="FFFF0000"/>
      <name val="Arial"/>
      <family val="2"/>
    </font>
    <font>
      <sz val="12"/>
      <color rgb="FFFF0000"/>
      <name val="Arial"/>
      <family val="2"/>
    </font>
    <font>
      <b/>
      <i/>
      <sz val="13"/>
      <color rgb="FFFF0000"/>
      <name val="Times New Roman"/>
      <family val="1"/>
    </font>
    <font>
      <sz val="12"/>
      <color theme="1"/>
      <name val="Times New Roman"/>
      <family val="1"/>
    </font>
    <font>
      <sz val="9"/>
      <color theme="1"/>
      <name val="Arial"/>
      <family val="2"/>
    </font>
    <font>
      <b/>
      <i/>
      <sz val="13"/>
      <color theme="1"/>
      <name val="Times New Roman"/>
      <family val="1"/>
    </font>
    <font>
      <sz val="12"/>
      <color theme="1"/>
      <name val="Arial"/>
      <family val="2"/>
    </font>
    <font>
      <b/>
      <sz val="12"/>
      <color theme="1"/>
      <name val="Times New Roman"/>
      <family val="1"/>
    </font>
    <font>
      <b/>
      <sz val="14"/>
      <color theme="1"/>
      <name val="Times New Roman"/>
      <family val="1"/>
    </font>
    <font>
      <sz val="11"/>
      <color theme="1"/>
      <name val="Times New Roman"/>
      <family val="1"/>
    </font>
    <font>
      <sz val="11"/>
      <color rgb="FFFF0000"/>
      <name val="Arial"/>
      <family val="2"/>
    </font>
    <font>
      <b/>
      <sz val="14"/>
      <color rgb="FFFF0000"/>
      <name val="Times New Roman"/>
      <family val="1"/>
    </font>
    <font>
      <sz val="14"/>
      <color rgb="FFFF0000"/>
      <name val="Arial"/>
      <family val="2"/>
    </font>
    <font>
      <sz val="10"/>
      <color theme="1"/>
      <name val="Arial"/>
      <family val="2"/>
    </font>
    <font>
      <sz val="11"/>
      <color theme="1"/>
      <name val="Arial"/>
      <family val="2"/>
    </font>
    <font>
      <b/>
      <sz val="11"/>
      <color theme="1"/>
      <name val="Times New Roman"/>
      <family val="1"/>
    </font>
    <font>
      <b/>
      <sz val="11"/>
      <color rgb="FFFF0000"/>
      <name val="Times New Roman"/>
      <family val="1"/>
    </font>
    <font>
      <b/>
      <i/>
      <sz val="11"/>
      <color rgb="FFFF0000"/>
      <name val="Times New Roman"/>
      <family val="1"/>
    </font>
    <font>
      <b/>
      <i/>
      <sz val="11"/>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indexed="9"/>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style="hair"/>
    </border>
    <border>
      <left>
        <color indexed="63"/>
      </left>
      <right>
        <color indexed="63"/>
      </right>
      <top>
        <color indexed="63"/>
      </top>
      <bottom style="thin"/>
    </border>
    <border>
      <left>
        <color indexed="63"/>
      </left>
      <right>
        <color indexed="63"/>
      </right>
      <top style="thin"/>
      <bottom>
        <color indexed="63"/>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medium"/>
      <right style="thin"/>
      <top style="medium"/>
      <bottom style="thin"/>
    </border>
    <border>
      <left style="medium"/>
      <right style="thin"/>
      <top style="thin"/>
      <bottom style="mediu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medium"/>
      <top style="medium"/>
      <bottom style="thin"/>
    </border>
    <border>
      <left>
        <color indexed="63"/>
      </left>
      <right style="medium"/>
      <top style="thin"/>
      <bottom style="medium"/>
    </border>
    <border>
      <left>
        <color indexed="63"/>
      </left>
      <right style="medium"/>
      <top>
        <color indexed="63"/>
      </top>
      <bottom>
        <color indexed="63"/>
      </bottom>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1" applyNumberFormat="0" applyAlignment="0" applyProtection="0"/>
    <xf numFmtId="0" fontId="68" fillId="27" borderId="2" applyNumberFormat="0" applyAlignment="0" applyProtection="0"/>
    <xf numFmtId="0" fontId="69" fillId="27" borderId="1" applyNumberFormat="0" applyAlignment="0" applyProtection="0"/>
    <xf numFmtId="0" fontId="70"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6" applyNumberFormat="0" applyFill="0" applyAlignment="0" applyProtection="0"/>
    <xf numFmtId="0" fontId="75" fillId="28" borderId="7" applyNumberFormat="0" applyAlignment="0" applyProtection="0"/>
    <xf numFmtId="0" fontId="76" fillId="0" borderId="0" applyNumberFormat="0" applyFill="0" applyBorder="0" applyAlignment="0" applyProtection="0"/>
    <xf numFmtId="0" fontId="77" fillId="29" borderId="0" applyNumberFormat="0" applyBorder="0" applyAlignment="0" applyProtection="0"/>
    <xf numFmtId="0" fontId="0" fillId="0" borderId="0">
      <alignment/>
      <protection/>
    </xf>
    <xf numFmtId="0" fontId="78" fillId="0" borderId="0" applyNumberFormat="0" applyFill="0" applyBorder="0" applyAlignment="0" applyProtection="0"/>
    <xf numFmtId="0" fontId="79" fillId="30" borderId="0" applyNumberFormat="0" applyBorder="0" applyAlignment="0" applyProtection="0"/>
    <xf numFmtId="0" fontId="8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1" fillId="0" borderId="9" applyNumberFormat="0" applyFill="0" applyAlignment="0" applyProtection="0"/>
    <xf numFmtId="0" fontId="8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3" fillId="32" borderId="0" applyNumberFormat="0" applyBorder="0" applyAlignment="0" applyProtection="0"/>
  </cellStyleXfs>
  <cellXfs count="312">
    <xf numFmtId="0" fontId="0" fillId="0" borderId="0" xfId="0" applyAlignment="1">
      <alignment/>
    </xf>
    <xf numFmtId="0" fontId="5" fillId="0" borderId="0" xfId="0" applyFont="1" applyFill="1" applyAlignment="1">
      <alignment wrapText="1"/>
    </xf>
    <xf numFmtId="0" fontId="4" fillId="0" borderId="0" xfId="0" applyFont="1" applyFill="1" applyAlignment="1">
      <alignment wrapText="1"/>
    </xf>
    <xf numFmtId="188" fontId="8" fillId="33" borderId="10" xfId="53" applyNumberFormat="1" applyFont="1" applyFill="1" applyBorder="1" applyAlignment="1">
      <alignment horizontal="right" vertical="center" wrapText="1" indent="1"/>
      <protection/>
    </xf>
    <xf numFmtId="188" fontId="3" fillId="0" borderId="10" xfId="53" applyNumberFormat="1" applyFont="1" applyFill="1" applyBorder="1" applyAlignment="1">
      <alignment horizontal="right" vertical="center" wrapText="1" indent="1"/>
      <protection/>
    </xf>
    <xf numFmtId="188" fontId="6" fillId="0" borderId="0" xfId="0" applyNumberFormat="1" applyFont="1" applyFill="1" applyBorder="1" applyAlignment="1">
      <alignment horizontal="center" wrapText="1"/>
    </xf>
    <xf numFmtId="0" fontId="4" fillId="0" borderId="0" xfId="0" applyFont="1" applyFill="1" applyBorder="1" applyAlignment="1">
      <alignment wrapText="1"/>
    </xf>
    <xf numFmtId="188" fontId="3" fillId="0" borderId="11" xfId="0" applyNumberFormat="1" applyFont="1" applyFill="1" applyBorder="1" applyAlignment="1">
      <alignment horizontal="right" vertical="center" wrapText="1" indent="1"/>
    </xf>
    <xf numFmtId="188" fontId="9" fillId="33" borderId="10" xfId="53" applyNumberFormat="1" applyFont="1" applyFill="1" applyBorder="1" applyAlignment="1">
      <alignment horizontal="right" vertical="center" wrapText="1" indent="1"/>
      <protection/>
    </xf>
    <xf numFmtId="0" fontId="10" fillId="0" borderId="0" xfId="0" applyFont="1" applyFill="1" applyAlignment="1">
      <alignment horizontal="center" wrapText="1"/>
    </xf>
    <xf numFmtId="0" fontId="10" fillId="0" borderId="0" xfId="0" applyFont="1" applyAlignment="1">
      <alignment wrapText="1"/>
    </xf>
    <xf numFmtId="0" fontId="12" fillId="0" borderId="0" xfId="0" applyFont="1" applyFill="1" applyAlignment="1">
      <alignment wrapText="1"/>
    </xf>
    <xf numFmtId="0" fontId="10" fillId="0" borderId="0" xfId="0" applyFont="1" applyFill="1" applyAlignment="1">
      <alignment wrapText="1"/>
    </xf>
    <xf numFmtId="0" fontId="12" fillId="0" borderId="0" xfId="0" applyFont="1" applyFill="1" applyAlignment="1">
      <alignment/>
    </xf>
    <xf numFmtId="188" fontId="14" fillId="0" borderId="10" xfId="53" applyNumberFormat="1" applyFont="1" applyFill="1" applyBorder="1" applyAlignment="1">
      <alignment horizontal="right" vertical="center" wrapText="1" indent="1"/>
      <protection/>
    </xf>
    <xf numFmtId="188" fontId="16" fillId="33" borderId="10" xfId="53" applyNumberFormat="1" applyFont="1" applyFill="1" applyBorder="1" applyAlignment="1">
      <alignment horizontal="right" vertical="center" wrapText="1" indent="1"/>
      <protection/>
    </xf>
    <xf numFmtId="188" fontId="16" fillId="0" borderId="0" xfId="53" applyNumberFormat="1" applyFont="1" applyFill="1" applyBorder="1" applyAlignment="1">
      <alignment horizontal="right" vertical="center" wrapText="1" indent="1"/>
      <protection/>
    </xf>
    <xf numFmtId="49" fontId="16" fillId="0" borderId="0" xfId="53" applyNumberFormat="1" applyFont="1" applyFill="1" applyBorder="1" applyAlignment="1">
      <alignment horizontal="justify" vertical="center" wrapText="1"/>
      <protection/>
    </xf>
    <xf numFmtId="0" fontId="12" fillId="33" borderId="0" xfId="0" applyFont="1" applyFill="1" applyAlignment="1">
      <alignment wrapText="1"/>
    </xf>
    <xf numFmtId="0" fontId="13" fillId="0" borderId="0" xfId="0" applyFont="1" applyFill="1" applyAlignment="1">
      <alignment wrapText="1"/>
    </xf>
    <xf numFmtId="0" fontId="5" fillId="33" borderId="0" xfId="0" applyFont="1" applyFill="1" applyAlignment="1">
      <alignment wrapText="1"/>
    </xf>
    <xf numFmtId="188" fontId="20" fillId="33" borderId="10" xfId="53" applyNumberFormat="1" applyFont="1" applyFill="1" applyBorder="1" applyAlignment="1">
      <alignment horizontal="right" vertical="center" wrapText="1" indent="1"/>
      <protection/>
    </xf>
    <xf numFmtId="0" fontId="0" fillId="0" borderId="0" xfId="0" applyFont="1" applyFill="1" applyBorder="1" applyAlignment="1">
      <alignment wrapText="1"/>
    </xf>
    <xf numFmtId="0" fontId="6" fillId="0" borderId="12" xfId="0" applyFont="1" applyFill="1" applyBorder="1" applyAlignment="1">
      <alignment horizontal="center" wrapText="1"/>
    </xf>
    <xf numFmtId="0" fontId="4" fillId="0" borderId="12" xfId="0" applyFont="1" applyFill="1" applyBorder="1" applyAlignment="1">
      <alignment wrapText="1"/>
    </xf>
    <xf numFmtId="0" fontId="22" fillId="0" borderId="0" xfId="0" applyFont="1" applyAlignment="1">
      <alignment/>
    </xf>
    <xf numFmtId="0" fontId="23" fillId="0" borderId="0" xfId="0" applyFont="1" applyFill="1" applyAlignment="1">
      <alignment wrapText="1"/>
    </xf>
    <xf numFmtId="0" fontId="24" fillId="0" borderId="0" xfId="0" applyFont="1" applyFill="1" applyAlignment="1">
      <alignment wrapText="1"/>
    </xf>
    <xf numFmtId="188" fontId="14" fillId="0" borderId="10" xfId="53" applyNumberFormat="1" applyFont="1" applyFill="1" applyBorder="1" applyAlignment="1">
      <alignment horizontal="right" vertical="center" wrapText="1" indent="1"/>
      <protection/>
    </xf>
    <xf numFmtId="0" fontId="12" fillId="0" borderId="0" xfId="0" applyFont="1" applyFill="1" applyAlignment="1">
      <alignment wrapText="1"/>
    </xf>
    <xf numFmtId="188" fontId="84" fillId="0" borderId="10" xfId="53" applyNumberFormat="1" applyFont="1" applyFill="1" applyBorder="1" applyAlignment="1">
      <alignment horizontal="right" vertical="center" wrapText="1" indent="1"/>
      <protection/>
    </xf>
    <xf numFmtId="188" fontId="85" fillId="33" borderId="10" xfId="53" applyNumberFormat="1" applyFont="1" applyFill="1" applyBorder="1" applyAlignment="1">
      <alignment horizontal="right" vertical="center" wrapText="1" indent="1"/>
      <protection/>
    </xf>
    <xf numFmtId="188" fontId="84" fillId="33" borderId="13" xfId="53" applyNumberFormat="1" applyFont="1" applyFill="1" applyBorder="1" applyAlignment="1">
      <alignment horizontal="right" vertical="center" wrapText="1" indent="1"/>
      <protection/>
    </xf>
    <xf numFmtId="2" fontId="86" fillId="33" borderId="13" xfId="53" applyNumberFormat="1" applyFont="1" applyFill="1" applyBorder="1" applyAlignment="1">
      <alignment horizontal="left" vertical="center" wrapText="1"/>
      <protection/>
    </xf>
    <xf numFmtId="0" fontId="87" fillId="33" borderId="13" xfId="0" applyFont="1" applyFill="1" applyBorder="1" applyAlignment="1">
      <alignment/>
    </xf>
    <xf numFmtId="188" fontId="88" fillId="0" borderId="0" xfId="0" applyNumberFormat="1" applyFont="1" applyFill="1" applyAlignment="1">
      <alignment horizontal="center" wrapText="1"/>
    </xf>
    <xf numFmtId="0" fontId="88" fillId="0" borderId="0" xfId="0" applyFont="1" applyAlignment="1">
      <alignment wrapText="1"/>
    </xf>
    <xf numFmtId="0" fontId="12" fillId="34" borderId="0" xfId="0" applyFont="1" applyFill="1" applyAlignment="1">
      <alignment wrapText="1"/>
    </xf>
    <xf numFmtId="0" fontId="5" fillId="34" borderId="0" xfId="0" applyFont="1" applyFill="1" applyAlignment="1">
      <alignment wrapText="1"/>
    </xf>
    <xf numFmtId="0" fontId="12" fillId="34" borderId="0" xfId="0" applyFont="1" applyFill="1" applyAlignment="1">
      <alignment/>
    </xf>
    <xf numFmtId="0" fontId="5" fillId="34" borderId="0" xfId="0" applyFont="1" applyFill="1" applyBorder="1" applyAlignment="1">
      <alignment wrapText="1"/>
    </xf>
    <xf numFmtId="0" fontId="12" fillId="34" borderId="0" xfId="0" applyFont="1" applyFill="1" applyAlignment="1">
      <alignment wrapText="1"/>
    </xf>
    <xf numFmtId="0" fontId="25" fillId="34" borderId="0" xfId="0" applyFont="1" applyFill="1" applyAlignment="1">
      <alignment wrapText="1"/>
    </xf>
    <xf numFmtId="0" fontId="6" fillId="34" borderId="0" xfId="0" applyFont="1" applyFill="1" applyAlignment="1">
      <alignment wrapText="1"/>
    </xf>
    <xf numFmtId="0" fontId="22" fillId="34" borderId="0" xfId="0" applyFont="1" applyFill="1" applyAlignment="1">
      <alignment/>
    </xf>
    <xf numFmtId="2" fontId="2" fillId="0" borderId="0" xfId="53" applyNumberFormat="1" applyFont="1" applyFill="1" applyBorder="1" applyAlignment="1">
      <alignment horizontal="justify" vertical="center" wrapText="1"/>
      <protection/>
    </xf>
    <xf numFmtId="188" fontId="8" fillId="0" borderId="14" xfId="0" applyNumberFormat="1" applyFont="1" applyBorder="1" applyAlignment="1">
      <alignment horizontal="right" indent="1"/>
    </xf>
    <xf numFmtId="188" fontId="2" fillId="0" borderId="14" xfId="0" applyNumberFormat="1" applyFont="1" applyBorder="1" applyAlignment="1">
      <alignment horizontal="right" indent="1"/>
    </xf>
    <xf numFmtId="188" fontId="0" fillId="0" borderId="14" xfId="0" applyNumberFormat="1" applyFont="1" applyBorder="1" applyAlignment="1">
      <alignment horizontal="right" indent="1"/>
    </xf>
    <xf numFmtId="188" fontId="22" fillId="0" borderId="14" xfId="0" applyNumberFormat="1" applyFont="1" applyBorder="1" applyAlignment="1">
      <alignment horizontal="right" indent="1"/>
    </xf>
    <xf numFmtId="0" fontId="0" fillId="34" borderId="0" xfId="0" applyFont="1" applyFill="1" applyAlignment="1">
      <alignment/>
    </xf>
    <xf numFmtId="0" fontId="0" fillId="0" borderId="0" xfId="0" applyFont="1" applyAlignment="1">
      <alignment/>
    </xf>
    <xf numFmtId="188" fontId="22" fillId="0" borderId="14" xfId="0" applyNumberFormat="1" applyFont="1" applyFill="1" applyBorder="1" applyAlignment="1">
      <alignment horizontal="right" indent="1"/>
    </xf>
    <xf numFmtId="0" fontId="4" fillId="0" borderId="0" xfId="0" applyFont="1" applyFill="1" applyAlignment="1">
      <alignment horizontal="center" wrapText="1"/>
    </xf>
    <xf numFmtId="0" fontId="4" fillId="0" borderId="0" xfId="0" applyFont="1" applyAlignment="1">
      <alignment wrapText="1"/>
    </xf>
    <xf numFmtId="188" fontId="89" fillId="33" borderId="10" xfId="53" applyNumberFormat="1" applyFont="1" applyFill="1" applyBorder="1" applyAlignment="1">
      <alignment horizontal="right" vertical="center" wrapText="1" indent="1"/>
      <protection/>
    </xf>
    <xf numFmtId="188" fontId="90" fillId="0" borderId="10" xfId="53" applyNumberFormat="1" applyFont="1" applyFill="1" applyBorder="1" applyAlignment="1">
      <alignment horizontal="right" vertical="center" wrapText="1" indent="1"/>
      <protection/>
    </xf>
    <xf numFmtId="0" fontId="91" fillId="34" borderId="0" xfId="0" applyFont="1" applyFill="1" applyAlignment="1">
      <alignment wrapText="1"/>
    </xf>
    <xf numFmtId="0" fontId="91" fillId="0" borderId="0" xfId="0" applyFont="1" applyFill="1" applyAlignment="1">
      <alignment wrapText="1"/>
    </xf>
    <xf numFmtId="188" fontId="92" fillId="33" borderId="10" xfId="53" applyNumberFormat="1" applyFont="1" applyFill="1" applyBorder="1" applyAlignment="1">
      <alignment horizontal="right" vertical="center" wrapText="1" indent="1"/>
      <protection/>
    </xf>
    <xf numFmtId="0" fontId="93" fillId="0" borderId="0" xfId="0" applyFont="1" applyFill="1" applyAlignment="1">
      <alignment wrapText="1"/>
    </xf>
    <xf numFmtId="188" fontId="94" fillId="33" borderId="10" xfId="53" applyNumberFormat="1" applyFont="1" applyFill="1" applyBorder="1" applyAlignment="1">
      <alignment horizontal="right" vertical="center" wrapText="1" indent="1"/>
      <protection/>
    </xf>
    <xf numFmtId="0" fontId="91" fillId="33" borderId="0" xfId="0" applyFont="1" applyFill="1" applyAlignment="1">
      <alignment wrapText="1"/>
    </xf>
    <xf numFmtId="188" fontId="95" fillId="33" borderId="10" xfId="0" applyNumberFormat="1" applyFont="1" applyFill="1" applyBorder="1" applyAlignment="1">
      <alignment horizontal="right" vertical="center" wrapText="1" indent="1"/>
    </xf>
    <xf numFmtId="188" fontId="94" fillId="33" borderId="10" xfId="0" applyNumberFormat="1" applyFont="1" applyFill="1" applyBorder="1" applyAlignment="1">
      <alignment horizontal="center" vertical="center" wrapText="1"/>
    </xf>
    <xf numFmtId="188" fontId="90" fillId="33" borderId="10" xfId="0" applyNumberFormat="1" applyFont="1" applyFill="1" applyBorder="1" applyAlignment="1">
      <alignment horizontal="right" vertical="center" wrapText="1" indent="1"/>
    </xf>
    <xf numFmtId="188" fontId="90" fillId="33" borderId="10" xfId="53" applyNumberFormat="1" applyFont="1" applyFill="1" applyBorder="1" applyAlignment="1">
      <alignment horizontal="right" vertical="center" wrapText="1" indent="1"/>
      <protection/>
    </xf>
    <xf numFmtId="188" fontId="0" fillId="35" borderId="14" xfId="0" applyNumberFormat="1" applyFont="1" applyFill="1" applyBorder="1" applyAlignment="1">
      <alignment horizontal="right" indent="1"/>
    </xf>
    <xf numFmtId="188" fontId="2" fillId="0" borderId="10" xfId="53" applyNumberFormat="1" applyFont="1" applyFill="1" applyBorder="1" applyAlignment="1">
      <alignment horizontal="right" vertical="center" wrapText="1" indent="1"/>
      <protection/>
    </xf>
    <xf numFmtId="188" fontId="11" fillId="0" borderId="10" xfId="53" applyNumberFormat="1" applyFont="1" applyFill="1" applyBorder="1" applyAlignment="1">
      <alignment horizontal="right" vertical="center" wrapText="1" indent="1"/>
      <protection/>
    </xf>
    <xf numFmtId="188" fontId="2" fillId="36" borderId="10" xfId="53" applyNumberFormat="1" applyFont="1" applyFill="1" applyBorder="1" applyAlignment="1">
      <alignment horizontal="right" vertical="center" wrapText="1" indent="1"/>
      <protection/>
    </xf>
    <xf numFmtId="0" fontId="5" fillId="36" borderId="0" xfId="0" applyFont="1" applyFill="1" applyAlignment="1">
      <alignment wrapText="1"/>
    </xf>
    <xf numFmtId="188" fontId="94" fillId="33" borderId="15" xfId="53" applyNumberFormat="1" applyFont="1" applyFill="1" applyBorder="1" applyAlignment="1">
      <alignment horizontal="right" vertical="center" wrapText="1" indent="1"/>
      <protection/>
    </xf>
    <xf numFmtId="188" fontId="2" fillId="0" borderId="16" xfId="53" applyNumberFormat="1" applyFont="1" applyFill="1" applyBorder="1" applyAlignment="1">
      <alignment horizontal="right" vertical="center" wrapText="1" indent="1"/>
      <protection/>
    </xf>
    <xf numFmtId="188" fontId="2" fillId="0" borderId="17" xfId="53" applyNumberFormat="1" applyFont="1" applyFill="1" applyBorder="1" applyAlignment="1">
      <alignment horizontal="right" vertical="center" wrapText="1" indent="1"/>
      <protection/>
    </xf>
    <xf numFmtId="188" fontId="96" fillId="0" borderId="15" xfId="53" applyNumberFormat="1" applyFont="1" applyFill="1" applyBorder="1" applyAlignment="1">
      <alignment horizontal="right" vertical="center" wrapText="1" indent="1"/>
      <protection/>
    </xf>
    <xf numFmtId="188" fontId="84" fillId="0" borderId="18" xfId="53" applyNumberFormat="1" applyFont="1" applyFill="1" applyBorder="1" applyAlignment="1">
      <alignment horizontal="right" vertical="center" wrapText="1" indent="1"/>
      <protection/>
    </xf>
    <xf numFmtId="188" fontId="96" fillId="0" borderId="16" xfId="53" applyNumberFormat="1" applyFont="1" applyFill="1" applyBorder="1" applyAlignment="1">
      <alignment horizontal="right" vertical="center" wrapText="1" indent="1"/>
      <protection/>
    </xf>
    <xf numFmtId="188" fontId="96" fillId="0" borderId="17" xfId="53" applyNumberFormat="1" applyFont="1" applyFill="1" applyBorder="1" applyAlignment="1">
      <alignment horizontal="right" vertical="center" wrapText="1" indent="1"/>
      <protection/>
    </xf>
    <xf numFmtId="188" fontId="96" fillId="0" borderId="18" xfId="53" applyNumberFormat="1" applyFont="1" applyFill="1" applyBorder="1" applyAlignment="1">
      <alignment horizontal="right" vertical="center" wrapText="1" indent="1"/>
      <protection/>
    </xf>
    <xf numFmtId="188" fontId="2" fillId="0" borderId="19" xfId="53" applyNumberFormat="1" applyFont="1" applyFill="1" applyBorder="1" applyAlignment="1">
      <alignment horizontal="right" vertical="center" wrapText="1" indent="1"/>
      <protection/>
    </xf>
    <xf numFmtId="188" fontId="96" fillId="0" borderId="20" xfId="53" applyNumberFormat="1" applyFont="1" applyFill="1" applyBorder="1" applyAlignment="1">
      <alignment horizontal="right" vertical="center" wrapText="1" indent="1"/>
      <protection/>
    </xf>
    <xf numFmtId="188" fontId="96" fillId="0" borderId="10" xfId="53" applyNumberFormat="1" applyFont="1" applyFill="1" applyBorder="1" applyAlignment="1">
      <alignment horizontal="right" vertical="center" wrapText="1" indent="1"/>
      <protection/>
    </xf>
    <xf numFmtId="188" fontId="94" fillId="33" borderId="18" xfId="53" applyNumberFormat="1" applyFont="1" applyFill="1" applyBorder="1" applyAlignment="1">
      <alignment horizontal="right" vertical="center" wrapText="1" indent="1"/>
      <protection/>
    </xf>
    <xf numFmtId="188" fontId="96" fillId="0" borderId="19" xfId="53" applyNumberFormat="1" applyFont="1" applyFill="1" applyBorder="1" applyAlignment="1">
      <alignment horizontal="right" vertical="center" wrapText="1" indent="1"/>
      <protection/>
    </xf>
    <xf numFmtId="2" fontId="2" fillId="0" borderId="21" xfId="53" applyNumberFormat="1" applyFont="1" applyFill="1" applyBorder="1" applyAlignment="1">
      <alignment horizontal="justify" vertical="center" wrapText="1"/>
      <protection/>
    </xf>
    <xf numFmtId="0" fontId="97" fillId="0" borderId="21" xfId="0" applyFont="1" applyFill="1" applyBorder="1" applyAlignment="1">
      <alignment horizontal="justify" vertical="center" wrapText="1"/>
    </xf>
    <xf numFmtId="0" fontId="97" fillId="0" borderId="22" xfId="0" applyFont="1" applyFill="1" applyBorder="1" applyAlignment="1">
      <alignment horizontal="justify" vertical="center" wrapText="1"/>
    </xf>
    <xf numFmtId="2" fontId="2" fillId="0" borderId="23" xfId="53" applyNumberFormat="1" applyFont="1" applyFill="1" applyBorder="1" applyAlignment="1">
      <alignment horizontal="justify" vertical="center" wrapText="1"/>
      <protection/>
    </xf>
    <xf numFmtId="0" fontId="97" fillId="0" borderId="23" xfId="0" applyFont="1" applyFill="1" applyBorder="1" applyAlignment="1">
      <alignment horizontal="justify" vertical="center" wrapText="1"/>
    </xf>
    <xf numFmtId="0" fontId="97" fillId="0" borderId="24" xfId="0" applyFont="1" applyFill="1" applyBorder="1" applyAlignment="1">
      <alignment horizontal="justify" vertical="center" wrapText="1"/>
    </xf>
    <xf numFmtId="2" fontId="2" fillId="0" borderId="10" xfId="53" applyNumberFormat="1" applyFont="1" applyFill="1" applyBorder="1" applyAlignment="1">
      <alignment horizontal="left" vertical="center" wrapText="1"/>
      <protection/>
    </xf>
    <xf numFmtId="0" fontId="0" fillId="0" borderId="10" xfId="0" applyFont="1" applyBorder="1" applyAlignment="1">
      <alignment/>
    </xf>
    <xf numFmtId="0" fontId="2" fillId="0" borderId="25" xfId="0" applyFont="1" applyFill="1" applyBorder="1" applyAlignment="1">
      <alignment horizontal="center" vertical="center" wrapText="1"/>
    </xf>
    <xf numFmtId="0" fontId="31" fillId="0" borderId="26" xfId="0" applyFont="1" applyBorder="1" applyAlignment="1">
      <alignment horizontal="center" vertical="center" wrapText="1"/>
    </xf>
    <xf numFmtId="0" fontId="31" fillId="0" borderId="27" xfId="0" applyFont="1" applyBorder="1" applyAlignment="1">
      <alignment horizontal="center" vertical="center" wrapText="1"/>
    </xf>
    <xf numFmtId="0" fontId="31" fillId="0" borderId="28"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29" xfId="0" applyFont="1" applyBorder="1" applyAlignment="1">
      <alignment horizontal="center" vertical="center" wrapText="1"/>
    </xf>
    <xf numFmtId="2" fontId="2" fillId="0" borderId="30" xfId="53" applyNumberFormat="1" applyFont="1" applyFill="1" applyBorder="1" applyAlignment="1">
      <alignment horizontal="left" vertical="center" wrapText="1"/>
      <protection/>
    </xf>
    <xf numFmtId="0" fontId="30" fillId="0" borderId="31" xfId="0" applyFont="1" applyBorder="1" applyAlignment="1">
      <alignment/>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2" fontId="2" fillId="0" borderId="21" xfId="53" applyNumberFormat="1" applyFont="1" applyFill="1" applyBorder="1" applyAlignment="1">
      <alignment horizontal="left" vertical="center" wrapText="1"/>
      <protection/>
    </xf>
    <xf numFmtId="0" fontId="0" fillId="0" borderId="21" xfId="0" applyFont="1" applyBorder="1" applyAlignment="1">
      <alignment/>
    </xf>
    <xf numFmtId="2" fontId="2" fillId="0" borderId="36" xfId="53" applyNumberFormat="1" applyFont="1" applyFill="1" applyBorder="1" applyAlignment="1">
      <alignment horizontal="justify" vertical="center" wrapText="1"/>
      <protection/>
    </xf>
    <xf numFmtId="0" fontId="30" fillId="0" borderId="37" xfId="0" applyFont="1" applyBorder="1" applyAlignment="1">
      <alignment horizontal="justify" vertical="center" wrapText="1"/>
    </xf>
    <xf numFmtId="0" fontId="30" fillId="0" borderId="38" xfId="0" applyFont="1" applyBorder="1" applyAlignment="1">
      <alignment horizontal="justify" vertical="center" wrapText="1"/>
    </xf>
    <xf numFmtId="2" fontId="2" fillId="0" borderId="10" xfId="53" applyNumberFormat="1" applyFont="1" applyFill="1" applyBorder="1" applyAlignment="1">
      <alignment horizontal="justify" vertical="center" wrapText="1"/>
      <protection/>
    </xf>
    <xf numFmtId="0" fontId="97" fillId="0" borderId="10" xfId="0" applyFont="1" applyFill="1" applyBorder="1" applyAlignment="1">
      <alignment horizontal="justify" vertical="center" wrapText="1"/>
    </xf>
    <xf numFmtId="0" fontId="97" fillId="0" borderId="35" xfId="0" applyFont="1" applyFill="1" applyBorder="1" applyAlignment="1">
      <alignment horizontal="justify" vertical="center" wrapText="1"/>
    </xf>
    <xf numFmtId="2" fontId="2" fillId="0" borderId="30" xfId="53" applyNumberFormat="1" applyFont="1" applyFill="1" applyBorder="1" applyAlignment="1">
      <alignment horizontal="justify" vertical="center" wrapText="1"/>
      <protection/>
    </xf>
    <xf numFmtId="0" fontId="30" fillId="0" borderId="31" xfId="0" applyFont="1" applyBorder="1" applyAlignment="1">
      <alignment horizontal="justify" vertical="center" wrapText="1"/>
    </xf>
    <xf numFmtId="2" fontId="2" fillId="0" borderId="39" xfId="53" applyNumberFormat="1" applyFont="1" applyFill="1" applyBorder="1" applyAlignment="1">
      <alignment horizontal="justify" vertical="center" wrapText="1"/>
      <protection/>
    </xf>
    <xf numFmtId="0" fontId="30" fillId="0" borderId="40" xfId="0" applyFont="1" applyBorder="1" applyAlignment="1">
      <alignment horizontal="justify" vertical="center" wrapText="1"/>
    </xf>
    <xf numFmtId="0" fontId="30" fillId="0" borderId="10" xfId="0" applyFont="1" applyBorder="1" applyAlignment="1">
      <alignment vertical="center" wrapText="1"/>
    </xf>
    <xf numFmtId="0" fontId="30" fillId="0" borderId="35" xfId="0" applyFont="1" applyBorder="1" applyAlignment="1">
      <alignment vertical="center" wrapText="1"/>
    </xf>
    <xf numFmtId="0" fontId="30" fillId="0" borderId="23" xfId="0" applyFont="1" applyBorder="1" applyAlignment="1">
      <alignment vertical="center" wrapText="1"/>
    </xf>
    <xf numFmtId="0" fontId="30" fillId="0" borderId="24" xfId="0" applyFont="1" applyBorder="1" applyAlignment="1">
      <alignment vertical="center" wrapText="1"/>
    </xf>
    <xf numFmtId="0" fontId="30" fillId="0" borderId="41" xfId="0" applyFont="1" applyBorder="1" applyAlignment="1">
      <alignment horizontal="justify" vertical="center" wrapText="1"/>
    </xf>
    <xf numFmtId="2" fontId="86" fillId="0" borderId="10" xfId="53" applyNumberFormat="1" applyFont="1" applyFill="1" applyBorder="1" applyAlignment="1">
      <alignment horizontal="left" vertical="center" wrapText="1"/>
      <protection/>
    </xf>
    <xf numFmtId="0" fontId="87" fillId="0" borderId="10" xfId="0" applyFont="1" applyBorder="1" applyAlignment="1">
      <alignment horizontal="left" vertical="center" wrapText="1"/>
    </xf>
    <xf numFmtId="0" fontId="87" fillId="0" borderId="10" xfId="0" applyFont="1" applyBorder="1" applyAlignment="1">
      <alignment vertical="center" wrapText="1"/>
    </xf>
    <xf numFmtId="188" fontId="98" fillId="33" borderId="30" xfId="53" applyNumberFormat="1" applyFont="1" applyFill="1" applyBorder="1" applyAlignment="1">
      <alignment horizontal="left" vertical="center" wrapText="1"/>
      <protection/>
    </xf>
    <xf numFmtId="0" fontId="99" fillId="0" borderId="31" xfId="0" applyFont="1" applyBorder="1" applyAlignment="1">
      <alignment horizontal="left" vertical="center" wrapText="1"/>
    </xf>
    <xf numFmtId="0" fontId="99" fillId="0" borderId="42" xfId="0" applyFont="1" applyBorder="1" applyAlignment="1">
      <alignment horizontal="left" vertical="center" wrapText="1"/>
    </xf>
    <xf numFmtId="2" fontId="19" fillId="33" borderId="10" xfId="53" applyNumberFormat="1" applyFont="1" applyFill="1" applyBorder="1" applyAlignment="1">
      <alignment horizontal="left" vertical="center" wrapText="1"/>
      <protection/>
    </xf>
    <xf numFmtId="2" fontId="95" fillId="33" borderId="30" xfId="53" applyNumberFormat="1" applyFont="1" applyFill="1" applyBorder="1" applyAlignment="1">
      <alignment horizontal="left" vertical="center" wrapText="1" indent="1"/>
      <protection/>
    </xf>
    <xf numFmtId="0" fontId="100" fillId="0" borderId="31" xfId="0" applyFont="1" applyBorder="1" applyAlignment="1">
      <alignment horizontal="left" indent="1"/>
    </xf>
    <xf numFmtId="0" fontId="100" fillId="0" borderId="42" xfId="0" applyFont="1" applyBorder="1" applyAlignment="1">
      <alignment horizontal="left" indent="1"/>
    </xf>
    <xf numFmtId="2" fontId="96" fillId="37" borderId="10" xfId="53" applyNumberFormat="1" applyFont="1" applyFill="1" applyBorder="1" applyAlignment="1">
      <alignment horizontal="justify" vertical="center" wrapText="1"/>
      <protection/>
    </xf>
    <xf numFmtId="0" fontId="101" fillId="37" borderId="10" xfId="0" applyFont="1" applyFill="1" applyBorder="1" applyAlignment="1">
      <alignment horizontal="justify" vertical="center" wrapText="1"/>
    </xf>
    <xf numFmtId="2" fontId="11" fillId="0" borderId="30" xfId="53" applyNumberFormat="1" applyFont="1" applyFill="1" applyBorder="1" applyAlignment="1">
      <alignment horizontal="justify" vertical="center" wrapText="1"/>
      <protection/>
    </xf>
    <xf numFmtId="0" fontId="15" fillId="0" borderId="31" xfId="0" applyFont="1" applyBorder="1" applyAlignment="1">
      <alignment horizontal="justify" vertical="center" wrapText="1"/>
    </xf>
    <xf numFmtId="0" fontId="15" fillId="0" borderId="42" xfId="0" applyFont="1" applyBorder="1" applyAlignment="1">
      <alignment horizontal="justify" vertical="center" wrapText="1"/>
    </xf>
    <xf numFmtId="2" fontId="11" fillId="0" borderId="10" xfId="53" applyNumberFormat="1" applyFont="1" applyFill="1" applyBorder="1" applyAlignment="1">
      <alignment horizontal="justify" vertical="center" wrapText="1"/>
      <protection/>
    </xf>
    <xf numFmtId="0" fontId="15" fillId="0" borderId="10" xfId="0" applyFont="1" applyFill="1" applyBorder="1" applyAlignment="1">
      <alignment horizontal="justify" vertical="center" wrapText="1"/>
    </xf>
    <xf numFmtId="2" fontId="11" fillId="0" borderId="10" xfId="53" applyNumberFormat="1" applyFont="1" applyFill="1" applyBorder="1" applyAlignment="1">
      <alignment horizontal="justify" vertical="center" wrapText="1"/>
      <protection/>
    </xf>
    <xf numFmtId="0" fontId="15" fillId="0" borderId="10" xfId="0" applyFont="1" applyFill="1" applyBorder="1" applyAlignment="1">
      <alignment vertical="center" wrapText="1"/>
    </xf>
    <xf numFmtId="0" fontId="15" fillId="0" borderId="10" xfId="0" applyFont="1" applyFill="1" applyBorder="1" applyAlignment="1">
      <alignment horizontal="justify" vertical="center" wrapText="1"/>
    </xf>
    <xf numFmtId="2" fontId="102" fillId="33" borderId="18" xfId="53" applyNumberFormat="1" applyFont="1" applyFill="1" applyBorder="1" applyAlignment="1">
      <alignment horizontal="left" vertical="center" wrapText="1"/>
      <protection/>
    </xf>
    <xf numFmtId="2" fontId="96" fillId="0" borderId="10" xfId="53" applyNumberFormat="1" applyFont="1" applyFill="1" applyBorder="1" applyAlignment="1">
      <alignment horizontal="left" vertical="center" wrapText="1"/>
      <protection/>
    </xf>
    <xf numFmtId="0" fontId="100" fillId="0" borderId="10" xfId="0" applyFont="1" applyBorder="1" applyAlignment="1">
      <alignment horizontal="left" vertical="center" wrapText="1"/>
    </xf>
    <xf numFmtId="0" fontId="100" fillId="0" borderId="10" xfId="0" applyFont="1" applyBorder="1" applyAlignment="1">
      <alignment vertical="center" wrapText="1"/>
    </xf>
    <xf numFmtId="0" fontId="87" fillId="0" borderId="43" xfId="0" applyFont="1" applyFill="1" applyBorder="1" applyAlignment="1">
      <alignment horizontal="center" vertical="center" wrapText="1"/>
    </xf>
    <xf numFmtId="0" fontId="87" fillId="0" borderId="13" xfId="0" applyFont="1" applyFill="1" applyBorder="1" applyAlignment="1">
      <alignment horizontal="center" vertical="center" wrapText="1"/>
    </xf>
    <xf numFmtId="0" fontId="87" fillId="0" borderId="44" xfId="0" applyFont="1" applyFill="1" applyBorder="1" applyAlignment="1">
      <alignment horizontal="center" vertical="center" wrapText="1"/>
    </xf>
    <xf numFmtId="0" fontId="87" fillId="0" borderId="45" xfId="0" applyFont="1" applyFill="1" applyBorder="1" applyAlignment="1">
      <alignment horizontal="center" vertical="center" wrapText="1"/>
    </xf>
    <xf numFmtId="0" fontId="87" fillId="0" borderId="0" xfId="0" applyFont="1" applyFill="1" applyBorder="1" applyAlignment="1">
      <alignment horizontal="center" vertical="center" wrapText="1"/>
    </xf>
    <xf numFmtId="0" fontId="87" fillId="0" borderId="46" xfId="0" applyFont="1" applyFill="1" applyBorder="1" applyAlignment="1">
      <alignment horizontal="center" vertical="center" wrapText="1"/>
    </xf>
    <xf numFmtId="0" fontId="87" fillId="0" borderId="28" xfId="0" applyFont="1" applyFill="1" applyBorder="1" applyAlignment="1">
      <alignment horizontal="center" vertical="center" wrapText="1"/>
    </xf>
    <xf numFmtId="0" fontId="87" fillId="0" borderId="12" xfId="0" applyFont="1" applyFill="1" applyBorder="1" applyAlignment="1">
      <alignment horizontal="center" vertical="center" wrapText="1"/>
    </xf>
    <xf numFmtId="0" fontId="87" fillId="0" borderId="47" xfId="0" applyFont="1" applyFill="1" applyBorder="1" applyAlignment="1">
      <alignment horizontal="center" vertical="center" wrapText="1"/>
    </xf>
    <xf numFmtId="2" fontId="86" fillId="0" borderId="10" xfId="53" applyNumberFormat="1" applyFont="1" applyFill="1" applyBorder="1" applyAlignment="1">
      <alignment horizontal="justify" vertical="center" wrapText="1"/>
      <protection/>
    </xf>
    <xf numFmtId="0" fontId="87" fillId="0" borderId="10" xfId="0" applyFont="1" applyFill="1" applyBorder="1" applyAlignment="1">
      <alignment horizontal="justify" vertical="center" wrapText="1"/>
    </xf>
    <xf numFmtId="2" fontId="86" fillId="0" borderId="18" xfId="53" applyNumberFormat="1" applyFont="1" applyFill="1" applyBorder="1" applyAlignment="1">
      <alignment horizontal="justify" vertical="center" wrapText="1"/>
      <protection/>
    </xf>
    <xf numFmtId="0" fontId="87" fillId="0" borderId="18" xfId="0" applyFont="1" applyFill="1" applyBorder="1" applyAlignment="1">
      <alignment horizontal="justify" vertical="center" wrapText="1"/>
    </xf>
    <xf numFmtId="2" fontId="86" fillId="0" borderId="30" xfId="53" applyNumberFormat="1" applyFont="1" applyFill="1" applyBorder="1" applyAlignment="1">
      <alignment horizontal="justify" vertical="center" wrapText="1"/>
      <protection/>
    </xf>
    <xf numFmtId="2" fontId="86" fillId="0" borderId="31" xfId="53" applyNumberFormat="1" applyFont="1" applyFill="1" applyBorder="1" applyAlignment="1">
      <alignment horizontal="justify" vertical="center" wrapText="1"/>
      <protection/>
    </xf>
    <xf numFmtId="2" fontId="86" fillId="0" borderId="42" xfId="53" applyNumberFormat="1" applyFont="1" applyFill="1" applyBorder="1" applyAlignment="1">
      <alignment horizontal="justify" vertical="center" wrapText="1"/>
      <protection/>
    </xf>
    <xf numFmtId="2" fontId="103" fillId="33" borderId="30" xfId="53" applyNumberFormat="1" applyFont="1" applyFill="1" applyBorder="1" applyAlignment="1">
      <alignment horizontal="left" vertical="center" wrapText="1"/>
      <protection/>
    </xf>
    <xf numFmtId="2" fontId="103" fillId="33" borderId="31" xfId="53" applyNumberFormat="1" applyFont="1" applyFill="1" applyBorder="1" applyAlignment="1">
      <alignment horizontal="left" vertical="center" wrapText="1"/>
      <protection/>
    </xf>
    <xf numFmtId="2" fontId="103" fillId="33" borderId="42" xfId="53" applyNumberFormat="1" applyFont="1" applyFill="1" applyBorder="1" applyAlignment="1">
      <alignment horizontal="left" vertical="center" wrapText="1"/>
      <protection/>
    </xf>
    <xf numFmtId="0" fontId="87" fillId="0" borderId="31" xfId="0" applyFont="1" applyBorder="1" applyAlignment="1">
      <alignment horizontal="justify" vertical="center" wrapText="1"/>
    </xf>
    <xf numFmtId="0" fontId="87" fillId="0" borderId="42" xfId="0" applyFont="1" applyBorder="1" applyAlignment="1">
      <alignment horizontal="justify" vertical="center" wrapText="1"/>
    </xf>
    <xf numFmtId="2" fontId="2" fillId="0" borderId="36" xfId="53" applyNumberFormat="1" applyFont="1" applyFill="1" applyBorder="1" applyAlignment="1">
      <alignment horizontal="left" vertical="center" wrapText="1"/>
      <protection/>
    </xf>
    <xf numFmtId="0" fontId="30" fillId="0" borderId="37" xfId="0" applyFont="1" applyFill="1" applyBorder="1" applyAlignment="1">
      <alignment/>
    </xf>
    <xf numFmtId="0" fontId="30" fillId="0" borderId="48" xfId="0" applyFont="1" applyFill="1" applyBorder="1" applyAlignment="1">
      <alignment/>
    </xf>
    <xf numFmtId="2" fontId="2" fillId="0" borderId="39" xfId="53" applyNumberFormat="1" applyFont="1" applyFill="1" applyBorder="1" applyAlignment="1">
      <alignment horizontal="left" vertical="center" wrapText="1"/>
      <protection/>
    </xf>
    <xf numFmtId="0" fontId="30" fillId="0" borderId="40" xfId="0" applyFont="1" applyFill="1" applyBorder="1" applyAlignment="1">
      <alignment/>
    </xf>
    <xf numFmtId="0" fontId="30" fillId="0" borderId="49" xfId="0" applyFont="1" applyFill="1" applyBorder="1" applyAlignment="1">
      <alignment/>
    </xf>
    <xf numFmtId="2" fontId="96" fillId="0" borderId="15" xfId="53" applyNumberFormat="1" applyFont="1" applyFill="1" applyBorder="1" applyAlignment="1">
      <alignment horizontal="justify" vertical="center" wrapText="1"/>
      <protection/>
    </xf>
    <xf numFmtId="0" fontId="101" fillId="0" borderId="15" xfId="0" applyFont="1" applyFill="1" applyBorder="1" applyAlignment="1">
      <alignment horizontal="justify" vertical="center" wrapText="1"/>
    </xf>
    <xf numFmtId="2" fontId="96" fillId="37" borderId="21" xfId="53" applyNumberFormat="1" applyFont="1" applyFill="1" applyBorder="1" applyAlignment="1">
      <alignment horizontal="justify" vertical="center" wrapText="1"/>
      <protection/>
    </xf>
    <xf numFmtId="0" fontId="0" fillId="0" borderId="21" xfId="0" applyBorder="1" applyAlignment="1">
      <alignment vertical="center" wrapText="1"/>
    </xf>
    <xf numFmtId="0" fontId="0" fillId="0" borderId="22" xfId="0" applyBorder="1" applyAlignment="1">
      <alignment vertical="center" wrapText="1"/>
    </xf>
    <xf numFmtId="2" fontId="96" fillId="37" borderId="23" xfId="53" applyNumberFormat="1" applyFont="1" applyFill="1" applyBorder="1" applyAlignment="1">
      <alignment horizontal="justify" vertical="center" wrapText="1"/>
      <protection/>
    </xf>
    <xf numFmtId="0" fontId="0" fillId="0" borderId="23" xfId="0" applyBorder="1" applyAlignment="1">
      <alignment vertical="center" wrapText="1"/>
    </xf>
    <xf numFmtId="0" fontId="0" fillId="0" borderId="24" xfId="0" applyBorder="1" applyAlignment="1">
      <alignment vertical="center" wrapText="1"/>
    </xf>
    <xf numFmtId="2" fontId="96" fillId="0" borderId="10" xfId="53" applyNumberFormat="1" applyFont="1" applyFill="1" applyBorder="1" applyAlignment="1">
      <alignment horizontal="justify" vertical="center" wrapText="1"/>
      <protection/>
    </xf>
    <xf numFmtId="0" fontId="101" fillId="0" borderId="10" xfId="0" applyFont="1" applyFill="1" applyBorder="1" applyAlignment="1">
      <alignment horizontal="justify" vertical="center" wrapText="1"/>
    </xf>
    <xf numFmtId="0" fontId="101" fillId="0" borderId="35" xfId="0" applyFont="1" applyFill="1" applyBorder="1" applyAlignment="1">
      <alignment horizontal="justify" vertical="center" wrapText="1"/>
    </xf>
    <xf numFmtId="0" fontId="100" fillId="0" borderId="10" xfId="0" applyFont="1" applyFill="1" applyBorder="1" applyAlignment="1">
      <alignment horizontal="justify" vertical="center" wrapText="1"/>
    </xf>
    <xf numFmtId="2" fontId="96" fillId="0" borderId="21" xfId="53" applyNumberFormat="1" applyFont="1" applyFill="1" applyBorder="1" applyAlignment="1">
      <alignment horizontal="justify" vertical="center" wrapText="1"/>
      <protection/>
    </xf>
    <xf numFmtId="0" fontId="101" fillId="0" borderId="21" xfId="0" applyFont="1" applyFill="1" applyBorder="1" applyAlignment="1">
      <alignment horizontal="justify" vertical="center" wrapText="1"/>
    </xf>
    <xf numFmtId="0" fontId="101" fillId="0" borderId="22" xfId="0" applyFont="1" applyFill="1" applyBorder="1" applyAlignment="1">
      <alignment horizontal="justify" vertical="center" wrapText="1"/>
    </xf>
    <xf numFmtId="2" fontId="102" fillId="33" borderId="15" xfId="53" applyNumberFormat="1" applyFont="1" applyFill="1" applyBorder="1" applyAlignment="1">
      <alignment horizontal="left" vertical="center" wrapText="1"/>
      <protection/>
    </xf>
    <xf numFmtId="0" fontId="100" fillId="33" borderId="15" xfId="0" applyFont="1" applyFill="1" applyBorder="1" applyAlignment="1">
      <alignment/>
    </xf>
    <xf numFmtId="2" fontId="2" fillId="36" borderId="18" xfId="53" applyNumberFormat="1" applyFont="1" applyFill="1" applyBorder="1" applyAlignment="1">
      <alignment horizontal="justify" vertical="center" wrapText="1"/>
      <protection/>
    </xf>
    <xf numFmtId="0" fontId="30" fillId="37" borderId="18" xfId="0" applyFont="1" applyFill="1" applyBorder="1" applyAlignment="1">
      <alignment horizontal="justify" vertical="center" wrapText="1"/>
    </xf>
    <xf numFmtId="0" fontId="96" fillId="0" borderId="25" xfId="0" applyFont="1" applyFill="1" applyBorder="1" applyAlignment="1">
      <alignment horizontal="center" vertical="center" wrapText="1"/>
    </xf>
    <xf numFmtId="0" fontId="2" fillId="0" borderId="4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0" xfId="0" applyFont="1" applyBorder="1" applyAlignment="1">
      <alignment horizontal="center" vertical="center" wrapText="1"/>
    </xf>
    <xf numFmtId="2" fontId="96" fillId="0" borderId="36" xfId="53" applyNumberFormat="1" applyFont="1" applyFill="1" applyBorder="1" applyAlignment="1">
      <alignment horizontal="justify" vertical="center" wrapText="1"/>
      <protection/>
    </xf>
    <xf numFmtId="0" fontId="30" fillId="0" borderId="40" xfId="0" applyFont="1" applyBorder="1" applyAlignment="1">
      <alignment/>
    </xf>
    <xf numFmtId="2" fontId="17" fillId="33" borderId="10" xfId="53" applyNumberFormat="1" applyFont="1" applyFill="1" applyBorder="1" applyAlignment="1">
      <alignment horizontal="left" vertical="center" wrapText="1"/>
      <protection/>
    </xf>
    <xf numFmtId="2" fontId="102" fillId="33" borderId="10" xfId="53" applyNumberFormat="1" applyFont="1" applyFill="1" applyBorder="1" applyAlignment="1">
      <alignment horizontal="left" vertical="center" wrapText="1"/>
      <protection/>
    </xf>
    <xf numFmtId="2" fontId="103" fillId="33" borderId="10" xfId="53" applyNumberFormat="1" applyFont="1" applyFill="1" applyBorder="1" applyAlignment="1">
      <alignment horizontal="left" vertical="center" wrapText="1"/>
      <protection/>
    </xf>
    <xf numFmtId="0" fontId="87" fillId="33" borderId="10" xfId="0" applyFont="1" applyFill="1" applyBorder="1" applyAlignment="1">
      <alignment/>
    </xf>
    <xf numFmtId="49" fontId="104" fillId="33" borderId="10" xfId="53" applyNumberFormat="1" applyFont="1" applyFill="1" applyBorder="1" applyAlignment="1">
      <alignment horizontal="justify" vertical="center" wrapText="1"/>
      <protection/>
    </xf>
    <xf numFmtId="0" fontId="15" fillId="0" borderId="43" xfId="0" applyFont="1" applyFill="1" applyBorder="1" applyAlignment="1">
      <alignment horizontal="center" vertical="center" wrapText="1"/>
    </xf>
    <xf numFmtId="0" fontId="15" fillId="0" borderId="13" xfId="0" applyFont="1" applyBorder="1" applyAlignment="1">
      <alignment horizontal="center" vertical="center" wrapText="1"/>
    </xf>
    <xf numFmtId="0" fontId="15" fillId="0" borderId="44"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47" xfId="0" applyFont="1" applyBorder="1" applyAlignment="1">
      <alignment horizontal="center" vertical="center" wrapText="1"/>
    </xf>
    <xf numFmtId="0" fontId="26" fillId="0" borderId="51" xfId="0" applyFont="1" applyBorder="1" applyAlignment="1">
      <alignment horizontal="center" wrapText="1"/>
    </xf>
    <xf numFmtId="0" fontId="0" fillId="0" borderId="52" xfId="0" applyFont="1" applyBorder="1" applyAlignment="1">
      <alignment wrapText="1"/>
    </xf>
    <xf numFmtId="0" fontId="0" fillId="0" borderId="53" xfId="0" applyFont="1" applyBorder="1" applyAlignment="1">
      <alignment wrapText="1"/>
    </xf>
    <xf numFmtId="0" fontId="15" fillId="0" borderId="31" xfId="0" applyFont="1" applyBorder="1" applyAlignment="1">
      <alignment vertical="center" wrapText="1"/>
    </xf>
    <xf numFmtId="2" fontId="96" fillId="0" borderId="39" xfId="53" applyNumberFormat="1" applyFont="1" applyFill="1" applyBorder="1" applyAlignment="1">
      <alignment horizontal="left" vertical="center" wrapText="1"/>
      <protection/>
    </xf>
    <xf numFmtId="0" fontId="30" fillId="0" borderId="49" xfId="0" applyFont="1" applyBorder="1" applyAlignment="1">
      <alignment/>
    </xf>
    <xf numFmtId="2" fontId="96" fillId="37" borderId="43" xfId="53" applyNumberFormat="1" applyFont="1" applyFill="1" applyBorder="1" applyAlignment="1">
      <alignment horizontal="justify" vertical="center" wrapText="1"/>
      <protection/>
    </xf>
    <xf numFmtId="0" fontId="30" fillId="0" borderId="13" xfId="0" applyFont="1" applyBorder="1" applyAlignment="1">
      <alignment horizontal="justify" vertical="center" wrapText="1"/>
    </xf>
    <xf numFmtId="0" fontId="30" fillId="0" borderId="44" xfId="0" applyFont="1" applyBorder="1" applyAlignment="1">
      <alignment horizontal="justify" vertical="center" wrapText="1"/>
    </xf>
    <xf numFmtId="2" fontId="96" fillId="0" borderId="36" xfId="53" applyNumberFormat="1" applyFont="1" applyFill="1" applyBorder="1" applyAlignment="1">
      <alignment horizontal="left" vertical="center" wrapText="1"/>
      <protection/>
    </xf>
    <xf numFmtId="0" fontId="30" fillId="0" borderId="37" xfId="0" applyFont="1" applyBorder="1" applyAlignment="1">
      <alignment/>
    </xf>
    <xf numFmtId="0" fontId="30" fillId="0" borderId="48" xfId="0" applyFont="1" applyBorder="1" applyAlignment="1">
      <alignment/>
    </xf>
    <xf numFmtId="2" fontId="96" fillId="0" borderId="23" xfId="53" applyNumberFormat="1" applyFont="1" applyFill="1" applyBorder="1" applyAlignment="1">
      <alignment horizontal="justify" vertical="center" wrapText="1"/>
      <protection/>
    </xf>
    <xf numFmtId="0" fontId="101" fillId="0" borderId="23" xfId="0" applyFont="1" applyFill="1" applyBorder="1" applyAlignment="1">
      <alignment horizontal="justify" vertical="center" wrapText="1"/>
    </xf>
    <xf numFmtId="0" fontId="101" fillId="0" borderId="24" xfId="0" applyFont="1" applyFill="1" applyBorder="1" applyAlignment="1">
      <alignment horizontal="justify" vertical="center" wrapText="1"/>
    </xf>
    <xf numFmtId="0" fontId="28" fillId="0" borderId="0" xfId="0" applyFont="1" applyAlignment="1">
      <alignment horizontal="justify"/>
    </xf>
    <xf numFmtId="0" fontId="4" fillId="0" borderId="0" xfId="0" applyFont="1" applyAlignment="1">
      <alignment wrapText="1"/>
    </xf>
    <xf numFmtId="0" fontId="3" fillId="0" borderId="51"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0" fontId="2" fillId="0" borderId="54" xfId="0" applyFont="1" applyFill="1" applyBorder="1" applyAlignment="1">
      <alignment horizontal="left" wrapText="1"/>
    </xf>
    <xf numFmtId="0" fontId="0" fillId="0" borderId="54" xfId="0" applyFont="1" applyFill="1" applyBorder="1" applyAlignment="1">
      <alignment horizontal="left"/>
    </xf>
    <xf numFmtId="0" fontId="15" fillId="0" borderId="10" xfId="0" applyFont="1" applyFill="1" applyBorder="1" applyAlignment="1">
      <alignment horizontal="center" vertical="center" wrapText="1"/>
    </xf>
    <xf numFmtId="2" fontId="96" fillId="33" borderId="10" xfId="53" applyNumberFormat="1" applyFont="1" applyFill="1" applyBorder="1" applyAlignment="1">
      <alignment horizontal="left" vertical="center" wrapText="1"/>
      <protection/>
    </xf>
    <xf numFmtId="0" fontId="100" fillId="33" borderId="10" xfId="0" applyFont="1" applyFill="1" applyBorder="1" applyAlignment="1">
      <alignment/>
    </xf>
    <xf numFmtId="0" fontId="3" fillId="0" borderId="0" xfId="0" applyFont="1" applyAlignment="1">
      <alignment horizontal="justify"/>
    </xf>
    <xf numFmtId="0" fontId="0" fillId="0" borderId="0" xfId="0" applyFont="1" applyAlignment="1">
      <alignment/>
    </xf>
    <xf numFmtId="2" fontId="2" fillId="0" borderId="0" xfId="53" applyNumberFormat="1" applyFont="1" applyFill="1" applyBorder="1" applyAlignment="1">
      <alignment horizontal="justify" vertical="center" wrapText="1"/>
      <protection/>
    </xf>
    <xf numFmtId="0" fontId="87" fillId="0" borderId="31" xfId="0" applyFont="1" applyFill="1" applyBorder="1" applyAlignment="1">
      <alignment horizontal="justify" vertical="center" wrapText="1"/>
    </xf>
    <xf numFmtId="0" fontId="87" fillId="0" borderId="42" xfId="0" applyFont="1" applyFill="1" applyBorder="1" applyAlignment="1">
      <alignment horizontal="justify" vertical="center" wrapText="1"/>
    </xf>
    <xf numFmtId="2" fontId="98" fillId="33" borderId="30" xfId="53" applyNumberFormat="1" applyFont="1" applyFill="1" applyBorder="1" applyAlignment="1">
      <alignment horizontal="left" vertical="center" wrapText="1" indent="1"/>
      <protection/>
    </xf>
    <xf numFmtId="2" fontId="98" fillId="33" borderId="31" xfId="53" applyNumberFormat="1" applyFont="1" applyFill="1" applyBorder="1" applyAlignment="1">
      <alignment horizontal="left" vertical="center" wrapText="1" indent="1"/>
      <protection/>
    </xf>
    <xf numFmtId="2" fontId="98" fillId="33" borderId="42" xfId="53" applyNumberFormat="1" applyFont="1" applyFill="1" applyBorder="1" applyAlignment="1">
      <alignment horizontal="left" vertical="center" wrapText="1" indent="1"/>
      <protection/>
    </xf>
    <xf numFmtId="0" fontId="86" fillId="0" borderId="0" xfId="0" applyFont="1" applyFill="1" applyBorder="1" applyAlignment="1">
      <alignment horizontal="left" wrapText="1"/>
    </xf>
    <xf numFmtId="0" fontId="27" fillId="0" borderId="51" xfId="0" applyFont="1" applyBorder="1" applyAlignment="1">
      <alignment horizontal="left" vertical="center" wrapText="1"/>
    </xf>
    <xf numFmtId="0" fontId="0" fillId="0" borderId="52" xfId="0" applyFont="1" applyBorder="1" applyAlignment="1">
      <alignment horizontal="center" wrapText="1"/>
    </xf>
    <xf numFmtId="0" fontId="0" fillId="0" borderId="53" xfId="0" applyFont="1" applyBorder="1" applyAlignment="1">
      <alignment horizontal="center" wrapText="1"/>
    </xf>
    <xf numFmtId="0" fontId="3" fillId="0" borderId="0" xfId="0" applyFont="1" applyFill="1" applyBorder="1" applyAlignment="1">
      <alignment wrapText="1"/>
    </xf>
    <xf numFmtId="49" fontId="7" fillId="33" borderId="10" xfId="53" applyNumberFormat="1" applyFont="1" applyFill="1" applyBorder="1" applyAlignment="1">
      <alignment horizontal="justify" vertical="center" wrapText="1"/>
      <protection/>
    </xf>
    <xf numFmtId="188" fontId="18" fillId="33" borderId="30" xfId="53" applyNumberFormat="1" applyFont="1" applyFill="1" applyBorder="1" applyAlignment="1">
      <alignment horizontal="left" vertical="center" wrapText="1"/>
      <protection/>
    </xf>
    <xf numFmtId="0" fontId="21" fillId="0" borderId="31" xfId="0" applyFont="1" applyBorder="1" applyAlignment="1">
      <alignment horizontal="left" vertical="center" wrapText="1"/>
    </xf>
    <xf numFmtId="0" fontId="21" fillId="0" borderId="42" xfId="0" applyFont="1" applyBorder="1" applyAlignment="1">
      <alignment horizontal="left" vertical="center" wrapText="1"/>
    </xf>
    <xf numFmtId="49" fontId="105" fillId="33" borderId="10" xfId="53" applyNumberFormat="1" applyFont="1" applyFill="1" applyBorder="1" applyAlignment="1">
      <alignment horizontal="justify" vertical="center" wrapText="1"/>
      <protection/>
    </xf>
    <xf numFmtId="2" fontId="96" fillId="0" borderId="30" xfId="53" applyNumberFormat="1" applyFont="1" applyFill="1" applyBorder="1" applyAlignment="1">
      <alignment horizontal="justify" vertical="center" wrapText="1"/>
      <protection/>
    </xf>
    <xf numFmtId="0" fontId="100" fillId="0" borderId="31" xfId="0" applyFont="1" applyBorder="1" applyAlignment="1">
      <alignment horizontal="justify" vertical="center" wrapText="1"/>
    </xf>
    <xf numFmtId="0" fontId="100" fillId="0" borderId="42" xfId="0" applyFont="1" applyBorder="1" applyAlignment="1">
      <alignment horizontal="justify" vertical="center" wrapText="1"/>
    </xf>
    <xf numFmtId="0" fontId="0" fillId="0" borderId="10" xfId="0" applyFont="1" applyFill="1" applyBorder="1" applyAlignment="1">
      <alignment horizontal="justify" vertical="center" wrapText="1"/>
    </xf>
    <xf numFmtId="49" fontId="11" fillId="0" borderId="0" xfId="0" applyNumberFormat="1" applyFont="1" applyFill="1" applyAlignment="1">
      <alignment horizontal="right" wrapText="1"/>
    </xf>
    <xf numFmtId="0" fontId="3" fillId="0" borderId="0" xfId="0" applyFont="1" applyAlignment="1">
      <alignment horizontal="center" wrapText="1"/>
    </xf>
    <xf numFmtId="0" fontId="3" fillId="0" borderId="0" xfId="0" applyFont="1" applyFill="1" applyAlignment="1">
      <alignment horizontal="center" wrapText="1"/>
    </xf>
    <xf numFmtId="0" fontId="3" fillId="0" borderId="0" xfId="0" applyFont="1" applyFill="1" applyAlignment="1">
      <alignment horizontal="justify" wrapText="1"/>
    </xf>
    <xf numFmtId="49" fontId="7" fillId="33" borderId="30" xfId="53" applyNumberFormat="1" applyFont="1" applyFill="1" applyBorder="1" applyAlignment="1">
      <alignment horizontal="justify" vertical="center" wrapText="1"/>
      <protection/>
    </xf>
    <xf numFmtId="49" fontId="7" fillId="33" borderId="31" xfId="53" applyNumberFormat="1" applyFont="1" applyFill="1" applyBorder="1" applyAlignment="1">
      <alignment horizontal="justify" vertical="center" wrapText="1"/>
      <protection/>
    </xf>
    <xf numFmtId="49" fontId="7" fillId="33" borderId="42" xfId="53" applyNumberFormat="1" applyFont="1" applyFill="1" applyBorder="1" applyAlignment="1">
      <alignment horizontal="justify" vertical="center" wrapText="1"/>
      <protection/>
    </xf>
    <xf numFmtId="2" fontId="2" fillId="0" borderId="30" xfId="53" applyNumberFormat="1" applyFont="1" applyFill="1" applyBorder="1" applyAlignment="1">
      <alignment horizontal="justify" vertical="justify" wrapText="1"/>
      <protection/>
    </xf>
    <xf numFmtId="2" fontId="2" fillId="0" borderId="31" xfId="53" applyNumberFormat="1" applyFont="1" applyFill="1" applyBorder="1" applyAlignment="1">
      <alignment horizontal="justify" vertical="justify" wrapText="1"/>
      <protection/>
    </xf>
    <xf numFmtId="2" fontId="2" fillId="0" borderId="42" xfId="53" applyNumberFormat="1" applyFont="1" applyFill="1" applyBorder="1" applyAlignment="1">
      <alignment horizontal="justify" vertical="justify" wrapText="1"/>
      <protection/>
    </xf>
    <xf numFmtId="0" fontId="86" fillId="0" borderId="10" xfId="0" applyFont="1" applyFill="1" applyBorder="1" applyAlignment="1">
      <alignment horizontal="justify" vertical="center" wrapText="1"/>
    </xf>
    <xf numFmtId="0" fontId="2" fillId="0" borderId="51" xfId="0" applyFont="1" applyBorder="1" applyAlignment="1">
      <alignment horizontal="center" wrapText="1"/>
    </xf>
    <xf numFmtId="0" fontId="2" fillId="0" borderId="51" xfId="0" applyFont="1" applyBorder="1" applyAlignment="1">
      <alignment horizontal="center"/>
    </xf>
    <xf numFmtId="0" fontId="0" fillId="0" borderId="52" xfId="0" applyFont="1" applyBorder="1" applyAlignment="1">
      <alignment horizontal="center"/>
    </xf>
    <xf numFmtId="0" fontId="0" fillId="0" borderId="53" xfId="0" applyFont="1" applyBorder="1" applyAlignment="1">
      <alignment horizontal="center"/>
    </xf>
    <xf numFmtId="0" fontId="3" fillId="0" borderId="51" xfId="0" applyFont="1" applyBorder="1" applyAlignment="1">
      <alignment horizontal="justify" vertical="center" wrapText="1"/>
    </xf>
    <xf numFmtId="0" fontId="0" fillId="0" borderId="52" xfId="0" applyFont="1" applyBorder="1" applyAlignment="1">
      <alignment horizontal="justify" vertical="center" wrapText="1"/>
    </xf>
    <xf numFmtId="0" fontId="0" fillId="0" borderId="53" xfId="0" applyFont="1" applyBorder="1" applyAlignment="1">
      <alignment horizontal="justify" vertical="center" wrapText="1"/>
    </xf>
    <xf numFmtId="0" fontId="27" fillId="0" borderId="51" xfId="0" applyFont="1" applyBorder="1" applyAlignment="1">
      <alignment horizontal="justify" vertical="center" wrapText="1"/>
    </xf>
    <xf numFmtId="0" fontId="3" fillId="0" borderId="51" xfId="0" applyFont="1" applyBorder="1" applyAlignment="1">
      <alignment horizontal="justify" vertical="center"/>
    </xf>
    <xf numFmtId="0" fontId="0" fillId="0" borderId="52" xfId="0" applyFont="1" applyBorder="1" applyAlignment="1">
      <alignment horizontal="justify" vertical="center"/>
    </xf>
    <xf numFmtId="0" fontId="0" fillId="0" borderId="53" xfId="0" applyFont="1" applyBorder="1" applyAlignment="1">
      <alignment horizontal="justify" vertical="center"/>
    </xf>
    <xf numFmtId="0" fontId="8" fillId="0" borderId="51" xfId="0" applyFont="1" applyBorder="1" applyAlignment="1">
      <alignment horizontal="center"/>
    </xf>
    <xf numFmtId="0" fontId="8" fillId="0" borderId="51" xfId="0" applyFont="1" applyBorder="1" applyAlignment="1">
      <alignment horizontal="justify" wrapText="1"/>
    </xf>
    <xf numFmtId="0" fontId="0" fillId="0" borderId="52" xfId="0" applyFont="1" applyBorder="1" applyAlignment="1">
      <alignment horizontal="justify" wrapText="1"/>
    </xf>
    <xf numFmtId="0" fontId="0" fillId="0" borderId="53" xfId="0" applyFont="1" applyBorder="1" applyAlignment="1">
      <alignment horizontal="justify" wrapText="1"/>
    </xf>
    <xf numFmtId="0" fontId="2" fillId="0" borderId="52" xfId="0" applyFont="1" applyBorder="1" applyAlignment="1">
      <alignment horizontal="center"/>
    </xf>
    <xf numFmtId="0" fontId="2" fillId="0" borderId="53" xfId="0" applyFont="1" applyBorder="1" applyAlignment="1">
      <alignment horizontal="center"/>
    </xf>
    <xf numFmtId="2" fontId="96" fillId="33" borderId="10" xfId="53" applyNumberFormat="1" applyFont="1" applyFill="1" applyBorder="1" applyAlignment="1">
      <alignment horizontal="justify" vertical="center" wrapText="1"/>
      <protection/>
    </xf>
    <xf numFmtId="0" fontId="100" fillId="0" borderId="10" xfId="0" applyFont="1" applyBorder="1" applyAlignment="1">
      <alignment horizontal="justify" vertical="center" wrapText="1"/>
    </xf>
    <xf numFmtId="0" fontId="95" fillId="33" borderId="10" xfId="0" applyFont="1" applyFill="1" applyBorder="1" applyAlignment="1">
      <alignment horizontal="justify" vertical="center" wrapText="1"/>
    </xf>
    <xf numFmtId="0" fontId="90" fillId="33" borderId="10" xfId="0" applyFont="1" applyFill="1" applyBorder="1" applyAlignment="1">
      <alignment horizontal="justify" vertical="center" wrapText="1"/>
    </xf>
    <xf numFmtId="49" fontId="8" fillId="33" borderId="30" xfId="53" applyNumberFormat="1" applyFont="1" applyFill="1" applyBorder="1" applyAlignment="1">
      <alignment horizontal="justify" vertical="center" wrapText="1"/>
      <protection/>
    </xf>
    <xf numFmtId="49" fontId="8" fillId="33" borderId="31" xfId="53" applyNumberFormat="1" applyFont="1" applyFill="1" applyBorder="1" applyAlignment="1">
      <alignment horizontal="justify" vertical="center" wrapText="1"/>
      <protection/>
    </xf>
    <xf numFmtId="49" fontId="8" fillId="33" borderId="42" xfId="53" applyNumberFormat="1" applyFont="1" applyFill="1" applyBorder="1" applyAlignment="1">
      <alignment horizontal="justify" vertical="center" wrapText="1"/>
      <protection/>
    </xf>
    <xf numFmtId="2" fontId="18" fillId="33" borderId="30" xfId="53" applyNumberFormat="1" applyFont="1" applyFill="1" applyBorder="1" applyAlignment="1">
      <alignment horizontal="left" vertical="center" wrapText="1" indent="1"/>
      <protection/>
    </xf>
    <xf numFmtId="2" fontId="18" fillId="33" borderId="31" xfId="53" applyNumberFormat="1" applyFont="1" applyFill="1" applyBorder="1" applyAlignment="1">
      <alignment horizontal="left" vertical="center" wrapText="1" indent="1"/>
      <protection/>
    </xf>
    <xf numFmtId="2" fontId="18" fillId="33" borderId="42" xfId="53" applyNumberFormat="1" applyFont="1" applyFill="1" applyBorder="1" applyAlignment="1">
      <alignment horizontal="left" vertical="center" wrapText="1" indent="1"/>
      <protection/>
    </xf>
    <xf numFmtId="0" fontId="0" fillId="33" borderId="10" xfId="0" applyFont="1" applyFill="1" applyBorder="1" applyAlignment="1">
      <alignment/>
    </xf>
    <xf numFmtId="2" fontId="11" fillId="0" borderId="30" xfId="53" applyNumberFormat="1" applyFont="1" applyFill="1" applyBorder="1" applyAlignment="1">
      <alignment horizontal="justify" vertical="center" wrapText="1"/>
      <protection/>
    </xf>
    <xf numFmtId="0" fontId="15" fillId="0" borderId="31" xfId="0" applyFont="1" applyFill="1" applyBorder="1" applyAlignment="1">
      <alignment horizontal="justify" vertical="center" wrapText="1"/>
    </xf>
    <xf numFmtId="0" fontId="15" fillId="0" borderId="42" xfId="0" applyFont="1" applyFill="1" applyBorder="1" applyAlignment="1">
      <alignment horizontal="justify" vertical="center" wrapText="1"/>
    </xf>
    <xf numFmtId="0" fontId="2" fillId="0" borderId="31" xfId="0" applyFont="1" applyFill="1" applyBorder="1" applyAlignment="1">
      <alignment horizontal="justify" vertical="center" wrapText="1"/>
    </xf>
    <xf numFmtId="0" fontId="2" fillId="0" borderId="42" xfId="0" applyFont="1" applyFill="1" applyBorder="1" applyAlignment="1">
      <alignment horizontal="justify" vertical="center" wrapText="1"/>
    </xf>
    <xf numFmtId="2" fontId="2" fillId="36" borderId="10" xfId="53" applyNumberFormat="1" applyFont="1" applyFill="1" applyBorder="1" applyAlignment="1">
      <alignment horizontal="justify" vertical="center" wrapText="1"/>
      <protection/>
    </xf>
    <xf numFmtId="0" fontId="2" fillId="36" borderId="10" xfId="0" applyFont="1" applyFill="1" applyBorder="1" applyAlignment="1">
      <alignment horizontal="justify" vertical="center" wrapText="1"/>
    </xf>
    <xf numFmtId="0" fontId="30" fillId="0" borderId="10" xfId="0" applyFont="1" applyFill="1" applyBorder="1" applyAlignment="1">
      <alignment horizontal="justify" vertical="center" wrapText="1"/>
    </xf>
    <xf numFmtId="0" fontId="2" fillId="0" borderId="10" xfId="0" applyFont="1" applyFill="1" applyBorder="1" applyAlignment="1">
      <alignment horizontal="justify" vertical="center" wrapText="1"/>
    </xf>
    <xf numFmtId="0" fontId="0" fillId="0" borderId="31" xfId="0" applyFont="1" applyBorder="1" applyAlignment="1">
      <alignment horizontal="justify" vertical="center" wrapText="1"/>
    </xf>
    <xf numFmtId="0" fontId="0" fillId="0" borderId="42" xfId="0" applyFont="1" applyBorder="1" applyAlignment="1">
      <alignment horizontal="justify"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552450</xdr:colOff>
      <xdr:row>175</xdr:row>
      <xdr:rowOff>0</xdr:rowOff>
    </xdr:from>
    <xdr:to>
      <xdr:col>3</xdr:col>
      <xdr:colOff>9525</xdr:colOff>
      <xdr:row>175</xdr:row>
      <xdr:rowOff>0</xdr:rowOff>
    </xdr:to>
    <xdr:sp>
      <xdr:nvSpPr>
        <xdr:cNvPr id="1" name="AutoShape 5"/>
        <xdr:cNvSpPr>
          <a:spLocks/>
        </xdr:cNvSpPr>
      </xdr:nvSpPr>
      <xdr:spPr>
        <a:xfrm>
          <a:off x="2066925" y="454628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552450</xdr:colOff>
      <xdr:row>175</xdr:row>
      <xdr:rowOff>0</xdr:rowOff>
    </xdr:from>
    <xdr:to>
      <xdr:col>3</xdr:col>
      <xdr:colOff>9525</xdr:colOff>
      <xdr:row>175</xdr:row>
      <xdr:rowOff>0</xdr:rowOff>
    </xdr:to>
    <xdr:sp>
      <xdr:nvSpPr>
        <xdr:cNvPr id="2" name="AutoShape 6"/>
        <xdr:cNvSpPr>
          <a:spLocks/>
        </xdr:cNvSpPr>
      </xdr:nvSpPr>
      <xdr:spPr>
        <a:xfrm>
          <a:off x="2066925" y="454628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552450</xdr:colOff>
      <xdr:row>162</xdr:row>
      <xdr:rowOff>0</xdr:rowOff>
    </xdr:from>
    <xdr:to>
      <xdr:col>3</xdr:col>
      <xdr:colOff>9525</xdr:colOff>
      <xdr:row>162</xdr:row>
      <xdr:rowOff>0</xdr:rowOff>
    </xdr:to>
    <xdr:sp>
      <xdr:nvSpPr>
        <xdr:cNvPr id="3" name="AutoShape 11"/>
        <xdr:cNvSpPr>
          <a:spLocks/>
        </xdr:cNvSpPr>
      </xdr:nvSpPr>
      <xdr:spPr>
        <a:xfrm>
          <a:off x="2066925" y="44548425"/>
          <a:ext cx="9525" cy="0"/>
        </a:xfrm>
        <a:prstGeom prst="rightBrac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552450</xdr:colOff>
      <xdr:row>175</xdr:row>
      <xdr:rowOff>0</xdr:rowOff>
    </xdr:from>
    <xdr:to>
      <xdr:col>3</xdr:col>
      <xdr:colOff>9525</xdr:colOff>
      <xdr:row>175</xdr:row>
      <xdr:rowOff>0</xdr:rowOff>
    </xdr:to>
    <xdr:sp>
      <xdr:nvSpPr>
        <xdr:cNvPr id="4" name="AutoShape 12"/>
        <xdr:cNvSpPr>
          <a:spLocks/>
        </xdr:cNvSpPr>
      </xdr:nvSpPr>
      <xdr:spPr>
        <a:xfrm>
          <a:off x="2066925" y="454628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552450</xdr:colOff>
      <xdr:row>175</xdr:row>
      <xdr:rowOff>0</xdr:rowOff>
    </xdr:from>
    <xdr:to>
      <xdr:col>3</xdr:col>
      <xdr:colOff>9525</xdr:colOff>
      <xdr:row>175</xdr:row>
      <xdr:rowOff>0</xdr:rowOff>
    </xdr:to>
    <xdr:sp>
      <xdr:nvSpPr>
        <xdr:cNvPr id="5" name="AutoShape 35"/>
        <xdr:cNvSpPr>
          <a:spLocks/>
        </xdr:cNvSpPr>
      </xdr:nvSpPr>
      <xdr:spPr>
        <a:xfrm>
          <a:off x="2066925" y="454628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552450</xdr:colOff>
      <xdr:row>175</xdr:row>
      <xdr:rowOff>0</xdr:rowOff>
    </xdr:from>
    <xdr:to>
      <xdr:col>3</xdr:col>
      <xdr:colOff>9525</xdr:colOff>
      <xdr:row>175</xdr:row>
      <xdr:rowOff>0</xdr:rowOff>
    </xdr:to>
    <xdr:sp>
      <xdr:nvSpPr>
        <xdr:cNvPr id="6" name="AutoShape 36"/>
        <xdr:cNvSpPr>
          <a:spLocks/>
        </xdr:cNvSpPr>
      </xdr:nvSpPr>
      <xdr:spPr>
        <a:xfrm>
          <a:off x="2066925" y="454628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552450</xdr:colOff>
      <xdr:row>175</xdr:row>
      <xdr:rowOff>0</xdr:rowOff>
    </xdr:from>
    <xdr:to>
      <xdr:col>3</xdr:col>
      <xdr:colOff>9525</xdr:colOff>
      <xdr:row>175</xdr:row>
      <xdr:rowOff>0</xdr:rowOff>
    </xdr:to>
    <xdr:sp>
      <xdr:nvSpPr>
        <xdr:cNvPr id="7" name="AutoShape 37"/>
        <xdr:cNvSpPr>
          <a:spLocks/>
        </xdr:cNvSpPr>
      </xdr:nvSpPr>
      <xdr:spPr>
        <a:xfrm>
          <a:off x="2066925" y="454628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552450</xdr:colOff>
      <xdr:row>175</xdr:row>
      <xdr:rowOff>0</xdr:rowOff>
    </xdr:from>
    <xdr:to>
      <xdr:col>3</xdr:col>
      <xdr:colOff>9525</xdr:colOff>
      <xdr:row>175</xdr:row>
      <xdr:rowOff>0</xdr:rowOff>
    </xdr:to>
    <xdr:sp>
      <xdr:nvSpPr>
        <xdr:cNvPr id="8" name="AutoShape 38"/>
        <xdr:cNvSpPr>
          <a:spLocks/>
        </xdr:cNvSpPr>
      </xdr:nvSpPr>
      <xdr:spPr>
        <a:xfrm>
          <a:off x="2066925" y="454628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552450</xdr:colOff>
      <xdr:row>175</xdr:row>
      <xdr:rowOff>0</xdr:rowOff>
    </xdr:from>
    <xdr:to>
      <xdr:col>3</xdr:col>
      <xdr:colOff>9525</xdr:colOff>
      <xdr:row>175</xdr:row>
      <xdr:rowOff>0</xdr:rowOff>
    </xdr:to>
    <xdr:sp>
      <xdr:nvSpPr>
        <xdr:cNvPr id="9" name="AutoShape 39"/>
        <xdr:cNvSpPr>
          <a:spLocks/>
        </xdr:cNvSpPr>
      </xdr:nvSpPr>
      <xdr:spPr>
        <a:xfrm>
          <a:off x="2066925" y="454628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552450</xdr:colOff>
      <xdr:row>175</xdr:row>
      <xdr:rowOff>0</xdr:rowOff>
    </xdr:from>
    <xdr:to>
      <xdr:col>3</xdr:col>
      <xdr:colOff>9525</xdr:colOff>
      <xdr:row>175</xdr:row>
      <xdr:rowOff>0</xdr:rowOff>
    </xdr:to>
    <xdr:sp>
      <xdr:nvSpPr>
        <xdr:cNvPr id="10" name="AutoShape 40"/>
        <xdr:cNvSpPr>
          <a:spLocks/>
        </xdr:cNvSpPr>
      </xdr:nvSpPr>
      <xdr:spPr>
        <a:xfrm>
          <a:off x="2066925" y="454628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552450</xdr:colOff>
      <xdr:row>175</xdr:row>
      <xdr:rowOff>0</xdr:rowOff>
    </xdr:from>
    <xdr:to>
      <xdr:col>3</xdr:col>
      <xdr:colOff>9525</xdr:colOff>
      <xdr:row>175</xdr:row>
      <xdr:rowOff>0</xdr:rowOff>
    </xdr:to>
    <xdr:sp>
      <xdr:nvSpPr>
        <xdr:cNvPr id="11" name="AutoShape 41"/>
        <xdr:cNvSpPr>
          <a:spLocks/>
        </xdr:cNvSpPr>
      </xdr:nvSpPr>
      <xdr:spPr>
        <a:xfrm>
          <a:off x="2066925" y="454628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552450</xdr:colOff>
      <xdr:row>175</xdr:row>
      <xdr:rowOff>0</xdr:rowOff>
    </xdr:from>
    <xdr:to>
      <xdr:col>3</xdr:col>
      <xdr:colOff>9525</xdr:colOff>
      <xdr:row>175</xdr:row>
      <xdr:rowOff>0</xdr:rowOff>
    </xdr:to>
    <xdr:sp>
      <xdr:nvSpPr>
        <xdr:cNvPr id="12" name="AutoShape 42"/>
        <xdr:cNvSpPr>
          <a:spLocks/>
        </xdr:cNvSpPr>
      </xdr:nvSpPr>
      <xdr:spPr>
        <a:xfrm>
          <a:off x="2066925" y="454628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552450</xdr:colOff>
      <xdr:row>175</xdr:row>
      <xdr:rowOff>0</xdr:rowOff>
    </xdr:from>
    <xdr:to>
      <xdr:col>3</xdr:col>
      <xdr:colOff>9525</xdr:colOff>
      <xdr:row>175</xdr:row>
      <xdr:rowOff>0</xdr:rowOff>
    </xdr:to>
    <xdr:sp>
      <xdr:nvSpPr>
        <xdr:cNvPr id="13" name="AutoShape 43"/>
        <xdr:cNvSpPr>
          <a:spLocks/>
        </xdr:cNvSpPr>
      </xdr:nvSpPr>
      <xdr:spPr>
        <a:xfrm>
          <a:off x="2066925" y="454628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552450</xdr:colOff>
      <xdr:row>175</xdr:row>
      <xdr:rowOff>0</xdr:rowOff>
    </xdr:from>
    <xdr:to>
      <xdr:col>3</xdr:col>
      <xdr:colOff>9525</xdr:colOff>
      <xdr:row>175</xdr:row>
      <xdr:rowOff>0</xdr:rowOff>
    </xdr:to>
    <xdr:sp>
      <xdr:nvSpPr>
        <xdr:cNvPr id="14" name="AutoShape 44"/>
        <xdr:cNvSpPr>
          <a:spLocks/>
        </xdr:cNvSpPr>
      </xdr:nvSpPr>
      <xdr:spPr>
        <a:xfrm>
          <a:off x="2066925" y="454628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552450</xdr:colOff>
      <xdr:row>175</xdr:row>
      <xdr:rowOff>0</xdr:rowOff>
    </xdr:from>
    <xdr:to>
      <xdr:col>3</xdr:col>
      <xdr:colOff>9525</xdr:colOff>
      <xdr:row>175</xdr:row>
      <xdr:rowOff>0</xdr:rowOff>
    </xdr:to>
    <xdr:sp>
      <xdr:nvSpPr>
        <xdr:cNvPr id="15" name="AutoShape 64"/>
        <xdr:cNvSpPr>
          <a:spLocks/>
        </xdr:cNvSpPr>
      </xdr:nvSpPr>
      <xdr:spPr>
        <a:xfrm>
          <a:off x="2066925" y="454628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552450</xdr:colOff>
      <xdr:row>175</xdr:row>
      <xdr:rowOff>0</xdr:rowOff>
    </xdr:from>
    <xdr:to>
      <xdr:col>3</xdr:col>
      <xdr:colOff>9525</xdr:colOff>
      <xdr:row>175</xdr:row>
      <xdr:rowOff>0</xdr:rowOff>
    </xdr:to>
    <xdr:sp>
      <xdr:nvSpPr>
        <xdr:cNvPr id="16" name="AutoShape 65"/>
        <xdr:cNvSpPr>
          <a:spLocks/>
        </xdr:cNvSpPr>
      </xdr:nvSpPr>
      <xdr:spPr>
        <a:xfrm>
          <a:off x="2066925" y="454628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147</xdr:row>
      <xdr:rowOff>0</xdr:rowOff>
    </xdr:from>
    <xdr:to>
      <xdr:col>11</xdr:col>
      <xdr:colOff>0</xdr:colOff>
      <xdr:row>147</xdr:row>
      <xdr:rowOff>0</xdr:rowOff>
    </xdr:to>
    <xdr:sp>
      <xdr:nvSpPr>
        <xdr:cNvPr id="17" name="AutoShape 3"/>
        <xdr:cNvSpPr>
          <a:spLocks/>
        </xdr:cNvSpPr>
      </xdr:nvSpPr>
      <xdr:spPr>
        <a:xfrm>
          <a:off x="6524625" y="443198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161</xdr:row>
      <xdr:rowOff>0</xdr:rowOff>
    </xdr:from>
    <xdr:to>
      <xdr:col>11</xdr:col>
      <xdr:colOff>0</xdr:colOff>
      <xdr:row>161</xdr:row>
      <xdr:rowOff>0</xdr:rowOff>
    </xdr:to>
    <xdr:sp>
      <xdr:nvSpPr>
        <xdr:cNvPr id="18" name="AutoShape 3"/>
        <xdr:cNvSpPr>
          <a:spLocks/>
        </xdr:cNvSpPr>
      </xdr:nvSpPr>
      <xdr:spPr>
        <a:xfrm>
          <a:off x="6524625" y="443198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192"/>
  <sheetViews>
    <sheetView tabSelected="1" view="pageBreakPreview" zoomScaleSheetLayoutView="100" zoomScalePageLayoutView="0" workbookViewId="0" topLeftCell="A171">
      <selection activeCell="F195" sqref="F195"/>
    </sheetView>
  </sheetViews>
  <sheetFormatPr defaultColWidth="8.8515625" defaultRowHeight="12.75"/>
  <cols>
    <col min="1" max="1" width="15.00390625" style="9" customWidth="1"/>
    <col min="2" max="2" width="7.7109375" style="10" customWidth="1"/>
    <col min="3" max="3" width="8.28125" style="10" customWidth="1"/>
    <col min="4" max="4" width="19.140625" style="10" customWidth="1"/>
    <col min="5" max="5" width="6.28125" style="10" customWidth="1"/>
    <col min="6" max="6" width="2.00390625" style="10" customWidth="1"/>
    <col min="7" max="7" width="11.421875" style="10" customWidth="1"/>
    <col min="8" max="8" width="2.00390625" style="10" customWidth="1"/>
    <col min="9" max="9" width="5.28125" style="10" customWidth="1"/>
    <col min="10" max="10" width="2.7109375" style="10" customWidth="1"/>
    <col min="11" max="11" width="18.00390625" style="10" customWidth="1"/>
    <col min="12" max="12" width="11.28125" style="37" customWidth="1"/>
    <col min="13" max="16384" width="8.8515625" style="12" customWidth="1"/>
  </cols>
  <sheetData>
    <row r="1" spans="7:11" ht="15.75" hidden="1">
      <c r="G1" s="262"/>
      <c r="H1" s="262"/>
      <c r="I1" s="262"/>
      <c r="J1" s="262"/>
      <c r="K1" s="262"/>
    </row>
    <row r="2" spans="1:11" ht="15.75">
      <c r="A2" s="263" t="s">
        <v>3</v>
      </c>
      <c r="B2" s="263"/>
      <c r="C2" s="263"/>
      <c r="D2" s="263"/>
      <c r="E2" s="263"/>
      <c r="F2" s="263"/>
      <c r="G2" s="263"/>
      <c r="H2" s="263"/>
      <c r="I2" s="263"/>
      <c r="J2" s="263"/>
      <c r="K2" s="263"/>
    </row>
    <row r="3" spans="1:11" ht="15.75">
      <c r="A3" s="263" t="s">
        <v>0</v>
      </c>
      <c r="B3" s="263"/>
      <c r="C3" s="263"/>
      <c r="D3" s="263"/>
      <c r="E3" s="263"/>
      <c r="F3" s="263"/>
      <c r="G3" s="263"/>
      <c r="H3" s="263"/>
      <c r="I3" s="263"/>
      <c r="J3" s="263"/>
      <c r="K3" s="263"/>
    </row>
    <row r="4" spans="1:11" ht="23.25" customHeight="1" hidden="1">
      <c r="A4" s="264" t="s">
        <v>114</v>
      </c>
      <c r="B4" s="264"/>
      <c r="C4" s="264"/>
      <c r="D4" s="264"/>
      <c r="E4" s="264"/>
      <c r="F4" s="264"/>
      <c r="G4" s="264"/>
      <c r="H4" s="264"/>
      <c r="I4" s="264"/>
      <c r="J4" s="264"/>
      <c r="K4" s="264"/>
    </row>
    <row r="5" spans="1:11" ht="15" hidden="1">
      <c r="A5" s="264"/>
      <c r="B5" s="264"/>
      <c r="C5" s="264"/>
      <c r="D5" s="264"/>
      <c r="E5" s="264"/>
      <c r="F5" s="264"/>
      <c r="G5" s="264"/>
      <c r="H5" s="264"/>
      <c r="I5" s="264"/>
      <c r="J5" s="264"/>
      <c r="K5" s="264"/>
    </row>
    <row r="6" spans="1:11" ht="15" hidden="1">
      <c r="A6" s="264"/>
      <c r="B6" s="264"/>
      <c r="C6" s="264"/>
      <c r="D6" s="264"/>
      <c r="E6" s="264"/>
      <c r="F6" s="264"/>
      <c r="G6" s="264"/>
      <c r="H6" s="264"/>
      <c r="I6" s="264"/>
      <c r="J6" s="264"/>
      <c r="K6" s="264"/>
    </row>
    <row r="7" spans="1:11" ht="86.25" customHeight="1">
      <c r="A7" s="264"/>
      <c r="B7" s="264"/>
      <c r="C7" s="264"/>
      <c r="D7" s="264"/>
      <c r="E7" s="264"/>
      <c r="F7" s="264"/>
      <c r="G7" s="264"/>
      <c r="H7" s="264"/>
      <c r="I7" s="264"/>
      <c r="J7" s="264"/>
      <c r="K7" s="264"/>
    </row>
    <row r="8" spans="1:11" ht="52.5" customHeight="1">
      <c r="A8" s="265" t="s">
        <v>77</v>
      </c>
      <c r="B8" s="265"/>
      <c r="C8" s="265"/>
      <c r="D8" s="265"/>
      <c r="E8" s="265"/>
      <c r="F8" s="265"/>
      <c r="G8" s="265"/>
      <c r="H8" s="265"/>
      <c r="I8" s="265"/>
      <c r="J8" s="265"/>
      <c r="K8" s="265"/>
    </row>
    <row r="9" spans="1:12" s="2" customFormat="1" ht="15.75" customHeight="1">
      <c r="A9" s="5" t="s">
        <v>1</v>
      </c>
      <c r="B9" s="6"/>
      <c r="C9" s="6"/>
      <c r="D9" s="6"/>
      <c r="E9" s="6"/>
      <c r="F9" s="6"/>
      <c r="G9" s="6"/>
      <c r="H9" s="6"/>
      <c r="I9" s="6"/>
      <c r="J9" s="6"/>
      <c r="K9" s="6"/>
      <c r="L9" s="38"/>
    </row>
    <row r="10" spans="1:12" s="13" customFormat="1" ht="16.5" customHeight="1">
      <c r="A10" s="7">
        <v>2000</v>
      </c>
      <c r="B10" s="269" t="s">
        <v>141</v>
      </c>
      <c r="C10" s="270"/>
      <c r="D10" s="270"/>
      <c r="E10" s="270"/>
      <c r="F10" s="270"/>
      <c r="G10" s="270"/>
      <c r="H10" s="270"/>
      <c r="I10" s="270"/>
      <c r="J10" s="270"/>
      <c r="K10" s="271"/>
      <c r="L10" s="39"/>
    </row>
    <row r="11" spans="1:12" s="13" customFormat="1" ht="46.5" customHeight="1">
      <c r="A11" s="7">
        <v>2452.8</v>
      </c>
      <c r="B11" s="269" t="s">
        <v>142</v>
      </c>
      <c r="C11" s="270"/>
      <c r="D11" s="270"/>
      <c r="E11" s="270"/>
      <c r="F11" s="270"/>
      <c r="G11" s="270"/>
      <c r="H11" s="270"/>
      <c r="I11" s="270"/>
      <c r="J11" s="270"/>
      <c r="K11" s="271"/>
      <c r="L11" s="39"/>
    </row>
    <row r="12" spans="1:12" s="13" customFormat="1" ht="29.25" customHeight="1">
      <c r="A12" s="7">
        <v>137.2</v>
      </c>
      <c r="B12" s="269" t="s">
        <v>143</v>
      </c>
      <c r="C12" s="270"/>
      <c r="D12" s="270"/>
      <c r="E12" s="270"/>
      <c r="F12" s="270"/>
      <c r="G12" s="270"/>
      <c r="H12" s="270"/>
      <c r="I12" s="270"/>
      <c r="J12" s="270"/>
      <c r="K12" s="271"/>
      <c r="L12" s="39"/>
    </row>
    <row r="13" spans="1:12" s="13" customFormat="1" ht="19.5" customHeight="1">
      <c r="A13" s="7">
        <v>82.7</v>
      </c>
      <c r="B13" s="269" t="s">
        <v>144</v>
      </c>
      <c r="C13" s="270"/>
      <c r="D13" s="270"/>
      <c r="E13" s="270"/>
      <c r="F13" s="270"/>
      <c r="G13" s="270"/>
      <c r="H13" s="270"/>
      <c r="I13" s="270"/>
      <c r="J13" s="270"/>
      <c r="K13" s="271"/>
      <c r="L13" s="39"/>
    </row>
    <row r="14" spans="1:12" s="11" customFormat="1" ht="17.25" customHeight="1">
      <c r="A14" s="8">
        <f>SUM(A10:A13)</f>
        <v>4672.7</v>
      </c>
      <c r="B14" s="266" t="s">
        <v>74</v>
      </c>
      <c r="C14" s="267"/>
      <c r="D14" s="267"/>
      <c r="E14" s="267"/>
      <c r="F14" s="267"/>
      <c r="G14" s="267"/>
      <c r="H14" s="267"/>
      <c r="I14" s="267"/>
      <c r="J14" s="267"/>
      <c r="K14" s="268"/>
      <c r="L14" s="37"/>
    </row>
    <row r="15" spans="1:12" s="11" customFormat="1" ht="30.75" customHeight="1" hidden="1">
      <c r="A15" s="4"/>
      <c r="B15" s="119"/>
      <c r="C15" s="310"/>
      <c r="D15" s="310"/>
      <c r="E15" s="310"/>
      <c r="F15" s="310"/>
      <c r="G15" s="310"/>
      <c r="H15" s="310"/>
      <c r="I15" s="310"/>
      <c r="J15" s="310"/>
      <c r="K15" s="311"/>
      <c r="L15" s="37"/>
    </row>
    <row r="16" spans="1:12" s="11" customFormat="1" ht="24" customHeight="1" hidden="1">
      <c r="A16" s="8">
        <f>SUM(A15:A15)</f>
        <v>0</v>
      </c>
      <c r="B16" s="266" t="s">
        <v>4</v>
      </c>
      <c r="C16" s="267"/>
      <c r="D16" s="267"/>
      <c r="E16" s="267"/>
      <c r="F16" s="267"/>
      <c r="G16" s="267"/>
      <c r="H16" s="267"/>
      <c r="I16" s="267"/>
      <c r="J16" s="267"/>
      <c r="K16" s="268"/>
      <c r="L16" s="37"/>
    </row>
    <row r="17" spans="1:12" s="11" customFormat="1" ht="16.5" customHeight="1">
      <c r="A17" s="3">
        <f>A16+A14</f>
        <v>4672.7</v>
      </c>
      <c r="B17" s="294" t="s">
        <v>2</v>
      </c>
      <c r="C17" s="295"/>
      <c r="D17" s="295"/>
      <c r="E17" s="295"/>
      <c r="F17" s="295"/>
      <c r="G17" s="295"/>
      <c r="H17" s="295"/>
      <c r="I17" s="295"/>
      <c r="J17" s="295"/>
      <c r="K17" s="296"/>
      <c r="L17" s="37"/>
    </row>
    <row r="18" spans="1:12" s="22" customFormat="1" ht="20.25" customHeight="1">
      <c r="A18" s="16"/>
      <c r="B18" s="17"/>
      <c r="C18" s="17"/>
      <c r="D18" s="17"/>
      <c r="E18" s="17"/>
      <c r="F18" s="17"/>
      <c r="G18" s="17"/>
      <c r="H18" s="17"/>
      <c r="I18" s="17"/>
      <c r="J18" s="17"/>
      <c r="K18" s="17"/>
      <c r="L18" s="40"/>
    </row>
    <row r="19" spans="1:12" s="6" customFormat="1" ht="22.5" customHeight="1">
      <c r="A19" s="252" t="s">
        <v>64</v>
      </c>
      <c r="B19" s="252"/>
      <c r="C19" s="252"/>
      <c r="D19" s="252"/>
      <c r="E19" s="252"/>
      <c r="F19" s="252"/>
      <c r="G19" s="252"/>
      <c r="H19" s="252"/>
      <c r="I19" s="252"/>
      <c r="J19" s="252"/>
      <c r="K19" s="252"/>
      <c r="L19" s="40"/>
    </row>
    <row r="20" spans="1:12" s="20" customFormat="1" ht="18" customHeight="1" hidden="1">
      <c r="A20" s="23" t="s">
        <v>1</v>
      </c>
      <c r="B20" s="24"/>
      <c r="C20" s="24"/>
      <c r="D20" s="24"/>
      <c r="E20" s="24"/>
      <c r="F20" s="24"/>
      <c r="G20" s="24"/>
      <c r="H20" s="24"/>
      <c r="I20" s="24"/>
      <c r="J20" s="24"/>
      <c r="K20" s="24"/>
      <c r="L20" s="38"/>
    </row>
    <row r="21" spans="1:12" s="20" customFormat="1" ht="18" customHeight="1" hidden="1">
      <c r="A21" s="297" t="s">
        <v>21</v>
      </c>
      <c r="B21" s="298"/>
      <c r="C21" s="298"/>
      <c r="D21" s="298"/>
      <c r="E21" s="298"/>
      <c r="F21" s="298"/>
      <c r="G21" s="298"/>
      <c r="H21" s="298"/>
      <c r="I21" s="298"/>
      <c r="J21" s="298"/>
      <c r="K21" s="299"/>
      <c r="L21" s="38"/>
    </row>
    <row r="22" spans="1:12" s="29" customFormat="1" ht="110.25" customHeight="1" hidden="1">
      <c r="A22" s="3">
        <f>SUM(A23)</f>
        <v>0</v>
      </c>
      <c r="B22" s="134" t="s">
        <v>20</v>
      </c>
      <c r="C22" s="300"/>
      <c r="D22" s="300"/>
      <c r="E22" s="300"/>
      <c r="F22" s="300"/>
      <c r="G22" s="300"/>
      <c r="H22" s="300"/>
      <c r="I22" s="300"/>
      <c r="J22" s="300"/>
      <c r="K22" s="300"/>
      <c r="L22" s="41"/>
    </row>
    <row r="23" spans="1:12" s="2" customFormat="1" ht="24" customHeight="1" hidden="1">
      <c r="A23" s="28"/>
      <c r="B23" s="301" t="s">
        <v>51</v>
      </c>
      <c r="C23" s="302"/>
      <c r="D23" s="302"/>
      <c r="E23" s="302"/>
      <c r="F23" s="302"/>
      <c r="G23" s="302"/>
      <c r="H23" s="302"/>
      <c r="I23" s="302"/>
      <c r="J23" s="302"/>
      <c r="K23" s="303"/>
      <c r="L23" s="38"/>
    </row>
    <row r="24" spans="1:12" s="2" customFormat="1" ht="24" customHeight="1" hidden="1">
      <c r="A24" s="21">
        <f>A22</f>
        <v>0</v>
      </c>
      <c r="B24" s="253" t="s">
        <v>31</v>
      </c>
      <c r="C24" s="253"/>
      <c r="D24" s="253"/>
      <c r="E24" s="253"/>
      <c r="F24" s="253"/>
      <c r="G24" s="253"/>
      <c r="H24" s="253"/>
      <c r="I24" s="253"/>
      <c r="J24" s="253"/>
      <c r="K24" s="253"/>
      <c r="L24" s="38"/>
    </row>
    <row r="25" spans="1:12" s="1" customFormat="1" ht="18" customHeight="1">
      <c r="A25" s="254" t="s">
        <v>58</v>
      </c>
      <c r="B25" s="255"/>
      <c r="C25" s="255"/>
      <c r="D25" s="255"/>
      <c r="E25" s="255"/>
      <c r="F25" s="255"/>
      <c r="G25" s="255"/>
      <c r="H25" s="255"/>
      <c r="I25" s="255"/>
      <c r="J25" s="255"/>
      <c r="K25" s="256"/>
      <c r="L25" s="38"/>
    </row>
    <row r="26" spans="1:12" s="29" customFormat="1" ht="36.75" customHeight="1">
      <c r="A26" s="3">
        <f>SUM(A27:A37)</f>
        <v>4660.5</v>
      </c>
      <c r="B26" s="134" t="s">
        <v>20</v>
      </c>
      <c r="C26" s="300"/>
      <c r="D26" s="300"/>
      <c r="E26" s="300"/>
      <c r="F26" s="300"/>
      <c r="G26" s="300"/>
      <c r="H26" s="300"/>
      <c r="I26" s="300"/>
      <c r="J26" s="300"/>
      <c r="K26" s="300"/>
      <c r="L26" s="41"/>
    </row>
    <row r="27" spans="1:12" s="29" customFormat="1" ht="73.5" customHeight="1" hidden="1">
      <c r="A27" s="28"/>
      <c r="B27" s="165" t="s">
        <v>115</v>
      </c>
      <c r="C27" s="243"/>
      <c r="D27" s="243"/>
      <c r="E27" s="243"/>
      <c r="F27" s="243"/>
      <c r="G27" s="243"/>
      <c r="H27" s="243"/>
      <c r="I27" s="243"/>
      <c r="J27" s="243"/>
      <c r="K27" s="244"/>
      <c r="L27" s="41"/>
    </row>
    <row r="28" spans="1:12" s="29" customFormat="1" ht="70.5" customHeight="1">
      <c r="A28" s="68">
        <v>283</v>
      </c>
      <c r="B28" s="116" t="s">
        <v>123</v>
      </c>
      <c r="C28" s="272"/>
      <c r="D28" s="272"/>
      <c r="E28" s="272"/>
      <c r="F28" s="272"/>
      <c r="G28" s="272"/>
      <c r="H28" s="272"/>
      <c r="I28" s="272"/>
      <c r="J28" s="272"/>
      <c r="K28" s="272"/>
      <c r="L28" s="41"/>
    </row>
    <row r="29" spans="1:12" s="29" customFormat="1" ht="98.25" customHeight="1" hidden="1">
      <c r="A29" s="69"/>
      <c r="B29" s="116" t="s">
        <v>133</v>
      </c>
      <c r="C29" s="272"/>
      <c r="D29" s="272"/>
      <c r="E29" s="272"/>
      <c r="F29" s="272"/>
      <c r="G29" s="272"/>
      <c r="H29" s="272"/>
      <c r="I29" s="272"/>
      <c r="J29" s="272"/>
      <c r="K29" s="272"/>
      <c r="L29" s="41"/>
    </row>
    <row r="30" spans="1:12" s="29" customFormat="1" ht="124.5" customHeight="1" hidden="1">
      <c r="A30" s="69"/>
      <c r="B30" s="119" t="s">
        <v>122</v>
      </c>
      <c r="C30" s="304"/>
      <c r="D30" s="304"/>
      <c r="E30" s="304"/>
      <c r="F30" s="304"/>
      <c r="G30" s="304"/>
      <c r="H30" s="304"/>
      <c r="I30" s="304"/>
      <c r="J30" s="304"/>
      <c r="K30" s="305"/>
      <c r="L30" s="41"/>
    </row>
    <row r="31" spans="1:12" s="29" customFormat="1" ht="135.75" customHeight="1">
      <c r="A31" s="68">
        <v>3000</v>
      </c>
      <c r="B31" s="116" t="s">
        <v>124</v>
      </c>
      <c r="C31" s="272"/>
      <c r="D31" s="272"/>
      <c r="E31" s="272"/>
      <c r="F31" s="272"/>
      <c r="G31" s="272"/>
      <c r="H31" s="272"/>
      <c r="I31" s="272"/>
      <c r="J31" s="272"/>
      <c r="K31" s="272"/>
      <c r="L31" s="41"/>
    </row>
    <row r="32" spans="1:12" s="29" customFormat="1" ht="36" customHeight="1" hidden="1">
      <c r="A32" s="69"/>
      <c r="B32" s="116" t="s">
        <v>125</v>
      </c>
      <c r="C32" s="272"/>
      <c r="D32" s="272"/>
      <c r="E32" s="272"/>
      <c r="F32" s="272"/>
      <c r="G32" s="272"/>
      <c r="H32" s="272"/>
      <c r="I32" s="272"/>
      <c r="J32" s="272"/>
      <c r="K32" s="272"/>
      <c r="L32" s="41"/>
    </row>
    <row r="33" spans="1:12" s="1" customFormat="1" ht="49.5" customHeight="1" hidden="1">
      <c r="A33" s="69"/>
      <c r="B33" s="116" t="s">
        <v>134</v>
      </c>
      <c r="C33" s="272"/>
      <c r="D33" s="272"/>
      <c r="E33" s="272"/>
      <c r="F33" s="272"/>
      <c r="G33" s="272"/>
      <c r="H33" s="272"/>
      <c r="I33" s="272"/>
      <c r="J33" s="272"/>
      <c r="K33" s="272"/>
      <c r="L33" s="38"/>
    </row>
    <row r="34" spans="1:12" s="29" customFormat="1" ht="51.75" customHeight="1">
      <c r="A34" s="68">
        <v>136.6</v>
      </c>
      <c r="B34" s="116" t="s">
        <v>128</v>
      </c>
      <c r="C34" s="309"/>
      <c r="D34" s="309"/>
      <c r="E34" s="309"/>
      <c r="F34" s="309"/>
      <c r="G34" s="309"/>
      <c r="H34" s="309"/>
      <c r="I34" s="309"/>
      <c r="J34" s="309"/>
      <c r="K34" s="309"/>
      <c r="L34" s="41"/>
    </row>
    <row r="35" spans="1:12" s="29" customFormat="1" ht="81.75" customHeight="1">
      <c r="A35" s="68">
        <v>252.8</v>
      </c>
      <c r="B35" s="116" t="s">
        <v>129</v>
      </c>
      <c r="C35" s="272"/>
      <c r="D35" s="272"/>
      <c r="E35" s="272"/>
      <c r="F35" s="272"/>
      <c r="G35" s="272"/>
      <c r="H35" s="272"/>
      <c r="I35" s="272"/>
      <c r="J35" s="272"/>
      <c r="K35" s="272"/>
      <c r="L35" s="41"/>
    </row>
    <row r="36" spans="1:11" s="71" customFormat="1" ht="36.75" customHeight="1">
      <c r="A36" s="70">
        <v>750</v>
      </c>
      <c r="B36" s="306" t="s">
        <v>145</v>
      </c>
      <c r="C36" s="307"/>
      <c r="D36" s="307"/>
      <c r="E36" s="307"/>
      <c r="F36" s="307"/>
      <c r="G36" s="307"/>
      <c r="H36" s="307"/>
      <c r="I36" s="307"/>
      <c r="J36" s="307"/>
      <c r="K36" s="307"/>
    </row>
    <row r="37" spans="1:12" s="20" customFormat="1" ht="94.5" customHeight="1">
      <c r="A37" s="68">
        <f>516.2-278.1</f>
        <v>238.10000000000002</v>
      </c>
      <c r="B37" s="116" t="s">
        <v>171</v>
      </c>
      <c r="C37" s="272"/>
      <c r="D37" s="272"/>
      <c r="E37" s="272"/>
      <c r="F37" s="272"/>
      <c r="G37" s="272"/>
      <c r="H37" s="272"/>
      <c r="I37" s="272"/>
      <c r="J37" s="272"/>
      <c r="K37" s="272"/>
      <c r="L37" s="38"/>
    </row>
    <row r="38" spans="1:12" s="29" customFormat="1" ht="21" customHeight="1">
      <c r="A38" s="3">
        <f>A39</f>
        <v>12.2</v>
      </c>
      <c r="B38" s="134" t="s">
        <v>12</v>
      </c>
      <c r="C38" s="134"/>
      <c r="D38" s="134"/>
      <c r="E38" s="134"/>
      <c r="F38" s="134"/>
      <c r="G38" s="134"/>
      <c r="H38" s="134"/>
      <c r="I38" s="134"/>
      <c r="J38" s="134"/>
      <c r="K38" s="134"/>
      <c r="L38" s="41"/>
    </row>
    <row r="39" spans="1:12" s="20" customFormat="1" ht="93.75" customHeight="1">
      <c r="A39" s="68">
        <v>12.2</v>
      </c>
      <c r="B39" s="116" t="s">
        <v>121</v>
      </c>
      <c r="C39" s="308"/>
      <c r="D39" s="308"/>
      <c r="E39" s="308"/>
      <c r="F39" s="308"/>
      <c r="G39" s="308"/>
      <c r="H39" s="308"/>
      <c r="I39" s="308"/>
      <c r="J39" s="308"/>
      <c r="K39" s="308"/>
      <c r="L39" s="38"/>
    </row>
    <row r="40" spans="1:12" s="58" customFormat="1" ht="54" customHeight="1" hidden="1">
      <c r="A40" s="3">
        <f>SUM(A41:A43)</f>
        <v>0</v>
      </c>
      <c r="B40" s="134" t="s">
        <v>47</v>
      </c>
      <c r="C40" s="134"/>
      <c r="D40" s="134"/>
      <c r="E40" s="134"/>
      <c r="F40" s="134"/>
      <c r="G40" s="134"/>
      <c r="H40" s="134"/>
      <c r="I40" s="134"/>
      <c r="J40" s="134"/>
      <c r="K40" s="134"/>
      <c r="L40" s="57"/>
    </row>
    <row r="41" spans="1:12" s="58" customFormat="1" ht="54" customHeight="1" hidden="1">
      <c r="A41" s="56"/>
      <c r="B41" s="258" t="s">
        <v>111</v>
      </c>
      <c r="C41" s="259"/>
      <c r="D41" s="259"/>
      <c r="E41" s="259"/>
      <c r="F41" s="259"/>
      <c r="G41" s="259"/>
      <c r="H41" s="259"/>
      <c r="I41" s="259"/>
      <c r="J41" s="259"/>
      <c r="K41" s="260"/>
      <c r="L41" s="57"/>
    </row>
    <row r="42" spans="1:255" s="11" customFormat="1" ht="54" customHeight="1" hidden="1">
      <c r="A42" s="56"/>
      <c r="B42" s="258" t="s">
        <v>112</v>
      </c>
      <c r="C42" s="259"/>
      <c r="D42" s="259"/>
      <c r="E42" s="259"/>
      <c r="F42" s="259"/>
      <c r="G42" s="259"/>
      <c r="H42" s="259"/>
      <c r="I42" s="259"/>
      <c r="J42" s="259"/>
      <c r="K42" s="260"/>
      <c r="L42" s="37"/>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c r="IL42" s="12"/>
      <c r="IM42" s="12"/>
      <c r="IN42" s="12"/>
      <c r="IO42" s="12"/>
      <c r="IP42" s="12"/>
      <c r="IQ42" s="12"/>
      <c r="IR42" s="12"/>
      <c r="IS42" s="12"/>
      <c r="IT42" s="12"/>
      <c r="IU42" s="12"/>
    </row>
    <row r="43" spans="1:12" s="20" customFormat="1" ht="54" customHeight="1" hidden="1">
      <c r="A43" s="14"/>
      <c r="B43" s="140" t="s">
        <v>43</v>
      </c>
      <c r="C43" s="141"/>
      <c r="D43" s="141"/>
      <c r="E43" s="141"/>
      <c r="F43" s="141"/>
      <c r="G43" s="141"/>
      <c r="H43" s="141"/>
      <c r="I43" s="141"/>
      <c r="J43" s="141"/>
      <c r="K43" s="142"/>
      <c r="L43" s="38"/>
    </row>
    <row r="44" spans="1:12" s="1" customFormat="1" ht="54" customHeight="1" hidden="1">
      <c r="A44" s="3">
        <f>SUM(A45:A46)</f>
        <v>0</v>
      </c>
      <c r="B44" s="134" t="s">
        <v>6</v>
      </c>
      <c r="C44" s="134"/>
      <c r="D44" s="134"/>
      <c r="E44" s="134"/>
      <c r="F44" s="134"/>
      <c r="G44" s="134"/>
      <c r="H44" s="134"/>
      <c r="I44" s="134"/>
      <c r="J44" s="134"/>
      <c r="K44" s="134"/>
      <c r="L44" s="38"/>
    </row>
    <row r="45" spans="1:12" s="1" customFormat="1" ht="54" customHeight="1" hidden="1">
      <c r="A45" s="4"/>
      <c r="B45" s="116"/>
      <c r="C45" s="261"/>
      <c r="D45" s="261"/>
      <c r="E45" s="261"/>
      <c r="F45" s="261"/>
      <c r="G45" s="261"/>
      <c r="H45" s="261"/>
      <c r="I45" s="261"/>
      <c r="J45" s="261"/>
      <c r="K45" s="261"/>
      <c r="L45" s="38"/>
    </row>
    <row r="46" spans="1:11" ht="54" customHeight="1" hidden="1">
      <c r="A46" s="4"/>
      <c r="B46" s="116"/>
      <c r="C46" s="261"/>
      <c r="D46" s="261"/>
      <c r="E46" s="261"/>
      <c r="F46" s="261"/>
      <c r="G46" s="261"/>
      <c r="H46" s="261"/>
      <c r="I46" s="261"/>
      <c r="J46" s="261"/>
      <c r="K46" s="261"/>
    </row>
    <row r="47" spans="1:12" s="18" customFormat="1" ht="54" customHeight="1" hidden="1">
      <c r="A47" s="14"/>
      <c r="B47" s="145" t="s">
        <v>42</v>
      </c>
      <c r="C47" s="147"/>
      <c r="D47" s="147"/>
      <c r="E47" s="147"/>
      <c r="F47" s="147"/>
      <c r="G47" s="147"/>
      <c r="H47" s="147"/>
      <c r="I47" s="147"/>
      <c r="J47" s="147"/>
      <c r="K47" s="147"/>
      <c r="L47" s="37"/>
    </row>
    <row r="48" spans="1:255" s="11" customFormat="1" ht="54" customHeight="1" hidden="1">
      <c r="A48" s="15">
        <f>SUM(A49:A52)</f>
        <v>0</v>
      </c>
      <c r="B48" s="204" t="s">
        <v>12</v>
      </c>
      <c r="C48" s="204"/>
      <c r="D48" s="204"/>
      <c r="E48" s="204"/>
      <c r="F48" s="204"/>
      <c r="G48" s="204"/>
      <c r="H48" s="204"/>
      <c r="I48" s="204"/>
      <c r="J48" s="204"/>
      <c r="K48" s="204"/>
      <c r="L48" s="37"/>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2"/>
      <c r="EV48" s="12"/>
      <c r="EW48" s="12"/>
      <c r="EX48" s="12"/>
      <c r="EY48" s="12"/>
      <c r="EZ48" s="12"/>
      <c r="FA48" s="12"/>
      <c r="FB48" s="12"/>
      <c r="FC48" s="12"/>
      <c r="FD48" s="12"/>
      <c r="FE48" s="12"/>
      <c r="FF48" s="12"/>
      <c r="FG48" s="12"/>
      <c r="FH48" s="12"/>
      <c r="FI48" s="12"/>
      <c r="FJ48" s="12"/>
      <c r="FK48" s="12"/>
      <c r="FL48" s="12"/>
      <c r="FM48" s="12"/>
      <c r="FN48" s="12"/>
      <c r="FO48" s="12"/>
      <c r="FP48" s="12"/>
      <c r="FQ48" s="12"/>
      <c r="FR48" s="12"/>
      <c r="FS48" s="12"/>
      <c r="FT48" s="12"/>
      <c r="FU48" s="12"/>
      <c r="FV48" s="12"/>
      <c r="FW48" s="12"/>
      <c r="FX48" s="12"/>
      <c r="FY48" s="12"/>
      <c r="FZ48" s="12"/>
      <c r="GA48" s="12"/>
      <c r="GB48" s="12"/>
      <c r="GC48" s="12"/>
      <c r="GD48" s="12"/>
      <c r="GE48" s="12"/>
      <c r="GF48" s="12"/>
      <c r="GG48" s="12"/>
      <c r="GH48" s="12"/>
      <c r="GI48" s="12"/>
      <c r="GJ48" s="12"/>
      <c r="GK48" s="12"/>
      <c r="GL48" s="12"/>
      <c r="GM48" s="12"/>
      <c r="GN48" s="12"/>
      <c r="GO48" s="12"/>
      <c r="GP48" s="12"/>
      <c r="GQ48" s="12"/>
      <c r="GR48" s="12"/>
      <c r="GS48" s="12"/>
      <c r="GT48" s="12"/>
      <c r="GU48" s="12"/>
      <c r="GV48" s="12"/>
      <c r="GW48" s="12"/>
      <c r="GX48" s="12"/>
      <c r="GY48" s="12"/>
      <c r="GZ48" s="12"/>
      <c r="HA48" s="12"/>
      <c r="HB48" s="12"/>
      <c r="HC48" s="12"/>
      <c r="HD48" s="12"/>
      <c r="HE48" s="12"/>
      <c r="HF48" s="12"/>
      <c r="HG48" s="12"/>
      <c r="HH48" s="12"/>
      <c r="HI48" s="12"/>
      <c r="HJ48" s="12"/>
      <c r="HK48" s="12"/>
      <c r="HL48" s="12"/>
      <c r="HM48" s="12"/>
      <c r="HN48" s="12"/>
      <c r="HO48" s="12"/>
      <c r="HP48" s="12"/>
      <c r="HQ48" s="12"/>
      <c r="HR48" s="12"/>
      <c r="HS48" s="12"/>
      <c r="HT48" s="12"/>
      <c r="HU48" s="12"/>
      <c r="HV48" s="12"/>
      <c r="HW48" s="12"/>
      <c r="HX48" s="12"/>
      <c r="HY48" s="12"/>
      <c r="HZ48" s="12"/>
      <c r="IA48" s="12"/>
      <c r="IB48" s="12"/>
      <c r="IC48" s="12"/>
      <c r="ID48" s="12"/>
      <c r="IE48" s="12"/>
      <c r="IF48" s="12"/>
      <c r="IG48" s="12"/>
      <c r="IH48" s="12"/>
      <c r="II48" s="12"/>
      <c r="IJ48" s="12"/>
      <c r="IK48" s="12"/>
      <c r="IL48" s="12"/>
      <c r="IM48" s="12"/>
      <c r="IN48" s="12"/>
      <c r="IO48" s="12"/>
      <c r="IP48" s="12"/>
      <c r="IQ48" s="12"/>
      <c r="IR48" s="12"/>
      <c r="IS48" s="12"/>
      <c r="IT48" s="12"/>
      <c r="IU48" s="12"/>
    </row>
    <row r="49" spans="1:255" s="11" customFormat="1" ht="54" customHeight="1" hidden="1">
      <c r="A49" s="14"/>
      <c r="B49" s="140" t="s">
        <v>26</v>
      </c>
      <c r="C49" s="218"/>
      <c r="D49" s="218"/>
      <c r="E49" s="218"/>
      <c r="F49" s="218"/>
      <c r="G49" s="218"/>
      <c r="H49" s="209" t="s">
        <v>27</v>
      </c>
      <c r="I49" s="210"/>
      <c r="J49" s="210"/>
      <c r="K49" s="211"/>
      <c r="L49" s="37"/>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2"/>
      <c r="EV49" s="12"/>
      <c r="EW49" s="12"/>
      <c r="EX49" s="12"/>
      <c r="EY49" s="12"/>
      <c r="EZ49" s="12"/>
      <c r="FA49" s="12"/>
      <c r="FB49" s="12"/>
      <c r="FC49" s="12"/>
      <c r="FD49" s="12"/>
      <c r="FE49" s="12"/>
      <c r="FF49" s="12"/>
      <c r="FG49" s="12"/>
      <c r="FH49" s="12"/>
      <c r="FI49" s="12"/>
      <c r="FJ49" s="12"/>
      <c r="FK49" s="12"/>
      <c r="FL49" s="12"/>
      <c r="FM49" s="12"/>
      <c r="FN49" s="12"/>
      <c r="FO49" s="12"/>
      <c r="FP49" s="12"/>
      <c r="FQ49" s="12"/>
      <c r="FR49" s="12"/>
      <c r="FS49" s="12"/>
      <c r="FT49" s="12"/>
      <c r="FU49" s="12"/>
      <c r="FV49" s="12"/>
      <c r="FW49" s="12"/>
      <c r="FX49" s="12"/>
      <c r="FY49" s="12"/>
      <c r="FZ49" s="12"/>
      <c r="GA49" s="12"/>
      <c r="GB49" s="12"/>
      <c r="GC49" s="12"/>
      <c r="GD49" s="12"/>
      <c r="GE49" s="12"/>
      <c r="GF49" s="12"/>
      <c r="GG49" s="12"/>
      <c r="GH49" s="12"/>
      <c r="GI49" s="12"/>
      <c r="GJ49" s="12"/>
      <c r="GK49" s="12"/>
      <c r="GL49" s="12"/>
      <c r="GM49" s="12"/>
      <c r="GN49" s="12"/>
      <c r="GO49" s="12"/>
      <c r="GP49" s="12"/>
      <c r="GQ49" s="12"/>
      <c r="GR49" s="12"/>
      <c r="GS49" s="12"/>
      <c r="GT49" s="12"/>
      <c r="GU49" s="12"/>
      <c r="GV49" s="12"/>
      <c r="GW49" s="12"/>
      <c r="GX49" s="12"/>
      <c r="GY49" s="12"/>
      <c r="GZ49" s="12"/>
      <c r="HA49" s="12"/>
      <c r="HB49" s="12"/>
      <c r="HC49" s="12"/>
      <c r="HD49" s="12"/>
      <c r="HE49" s="12"/>
      <c r="HF49" s="12"/>
      <c r="HG49" s="12"/>
      <c r="HH49" s="12"/>
      <c r="HI49" s="12"/>
      <c r="HJ49" s="12"/>
      <c r="HK49" s="12"/>
      <c r="HL49" s="12"/>
      <c r="HM49" s="12"/>
      <c r="HN49" s="12"/>
      <c r="HO49" s="12"/>
      <c r="HP49" s="12"/>
      <c r="HQ49" s="12"/>
      <c r="HR49" s="12"/>
      <c r="HS49" s="12"/>
      <c r="HT49" s="12"/>
      <c r="HU49" s="12"/>
      <c r="HV49" s="12"/>
      <c r="HW49" s="12"/>
      <c r="HX49" s="12"/>
      <c r="HY49" s="12"/>
      <c r="HZ49" s="12"/>
      <c r="IA49" s="12"/>
      <c r="IB49" s="12"/>
      <c r="IC49" s="12"/>
      <c r="ID49" s="12"/>
      <c r="IE49" s="12"/>
      <c r="IF49" s="12"/>
      <c r="IG49" s="12"/>
      <c r="IH49" s="12"/>
      <c r="II49" s="12"/>
      <c r="IJ49" s="12"/>
      <c r="IK49" s="12"/>
      <c r="IL49" s="12"/>
      <c r="IM49" s="12"/>
      <c r="IN49" s="12"/>
      <c r="IO49" s="12"/>
      <c r="IP49" s="12"/>
      <c r="IQ49" s="12"/>
      <c r="IR49" s="12"/>
      <c r="IS49" s="12"/>
      <c r="IT49" s="12"/>
      <c r="IU49" s="12"/>
    </row>
    <row r="50" spans="1:255" s="11" customFormat="1" ht="54" customHeight="1" hidden="1">
      <c r="A50" s="14"/>
      <c r="B50" s="140" t="s">
        <v>30</v>
      </c>
      <c r="C50" s="218"/>
      <c r="D50" s="218"/>
      <c r="E50" s="218"/>
      <c r="F50" s="218"/>
      <c r="G50" s="218"/>
      <c r="H50" s="212"/>
      <c r="I50" s="213"/>
      <c r="J50" s="213"/>
      <c r="K50" s="214"/>
      <c r="L50" s="37"/>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2"/>
      <c r="EV50" s="12"/>
      <c r="EW50" s="12"/>
      <c r="EX50" s="12"/>
      <c r="EY50" s="12"/>
      <c r="EZ50" s="12"/>
      <c r="FA50" s="12"/>
      <c r="FB50" s="12"/>
      <c r="FC50" s="12"/>
      <c r="FD50" s="12"/>
      <c r="FE50" s="12"/>
      <c r="FF50" s="12"/>
      <c r="FG50" s="12"/>
      <c r="FH50" s="12"/>
      <c r="FI50" s="12"/>
      <c r="FJ50" s="12"/>
      <c r="FK50" s="12"/>
      <c r="FL50" s="12"/>
      <c r="FM50" s="12"/>
      <c r="FN50" s="12"/>
      <c r="FO50" s="12"/>
      <c r="FP50" s="12"/>
      <c r="FQ50" s="12"/>
      <c r="FR50" s="12"/>
      <c r="FS50" s="12"/>
      <c r="FT50" s="12"/>
      <c r="FU50" s="12"/>
      <c r="FV50" s="12"/>
      <c r="FW50" s="12"/>
      <c r="FX50" s="12"/>
      <c r="FY50" s="12"/>
      <c r="FZ50" s="12"/>
      <c r="GA50" s="12"/>
      <c r="GB50" s="12"/>
      <c r="GC50" s="12"/>
      <c r="GD50" s="12"/>
      <c r="GE50" s="12"/>
      <c r="GF50" s="12"/>
      <c r="GG50" s="12"/>
      <c r="GH50" s="12"/>
      <c r="GI50" s="12"/>
      <c r="GJ50" s="12"/>
      <c r="GK50" s="12"/>
      <c r="GL50" s="12"/>
      <c r="GM50" s="12"/>
      <c r="GN50" s="12"/>
      <c r="GO50" s="12"/>
      <c r="GP50" s="12"/>
      <c r="GQ50" s="12"/>
      <c r="GR50" s="12"/>
      <c r="GS50" s="12"/>
      <c r="GT50" s="12"/>
      <c r="GU50" s="12"/>
      <c r="GV50" s="12"/>
      <c r="GW50" s="12"/>
      <c r="GX50" s="12"/>
      <c r="GY50" s="12"/>
      <c r="GZ50" s="12"/>
      <c r="HA50" s="12"/>
      <c r="HB50" s="12"/>
      <c r="HC50" s="12"/>
      <c r="HD50" s="12"/>
      <c r="HE50" s="12"/>
      <c r="HF50" s="12"/>
      <c r="HG50" s="12"/>
      <c r="HH50" s="12"/>
      <c r="HI50" s="12"/>
      <c r="HJ50" s="12"/>
      <c r="HK50" s="12"/>
      <c r="HL50" s="12"/>
      <c r="HM50" s="12"/>
      <c r="HN50" s="12"/>
      <c r="HO50" s="12"/>
      <c r="HP50" s="12"/>
      <c r="HQ50" s="12"/>
      <c r="HR50" s="12"/>
      <c r="HS50" s="12"/>
      <c r="HT50" s="12"/>
      <c r="HU50" s="12"/>
      <c r="HV50" s="12"/>
      <c r="HW50" s="12"/>
      <c r="HX50" s="12"/>
      <c r="HY50" s="12"/>
      <c r="HZ50" s="12"/>
      <c r="IA50" s="12"/>
      <c r="IB50" s="12"/>
      <c r="IC50" s="12"/>
      <c r="ID50" s="12"/>
      <c r="IE50" s="12"/>
      <c r="IF50" s="12"/>
      <c r="IG50" s="12"/>
      <c r="IH50" s="12"/>
      <c r="II50" s="12"/>
      <c r="IJ50" s="12"/>
      <c r="IK50" s="12"/>
      <c r="IL50" s="12"/>
      <c r="IM50" s="12"/>
      <c r="IN50" s="12"/>
      <c r="IO50" s="12"/>
      <c r="IP50" s="12"/>
      <c r="IQ50" s="12"/>
      <c r="IR50" s="12"/>
      <c r="IS50" s="12"/>
      <c r="IT50" s="12"/>
      <c r="IU50" s="12"/>
    </row>
    <row r="51" spans="1:255" s="11" customFormat="1" ht="54" customHeight="1" hidden="1">
      <c r="A51" s="14"/>
      <c r="B51" s="145" t="s">
        <v>24</v>
      </c>
      <c r="C51" s="146"/>
      <c r="D51" s="146"/>
      <c r="E51" s="146"/>
      <c r="F51" s="146"/>
      <c r="G51" s="146"/>
      <c r="H51" s="237" t="s">
        <v>23</v>
      </c>
      <c r="I51" s="237"/>
      <c r="J51" s="237"/>
      <c r="K51" s="237"/>
      <c r="L51" s="37"/>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2"/>
      <c r="EV51" s="12"/>
      <c r="EW51" s="12"/>
      <c r="EX51" s="12"/>
      <c r="EY51" s="12"/>
      <c r="EZ51" s="12"/>
      <c r="FA51" s="12"/>
      <c r="FB51" s="12"/>
      <c r="FC51" s="12"/>
      <c r="FD51" s="12"/>
      <c r="FE51" s="12"/>
      <c r="FF51" s="12"/>
      <c r="FG51" s="12"/>
      <c r="FH51" s="12"/>
      <c r="FI51" s="12"/>
      <c r="FJ51" s="12"/>
      <c r="FK51" s="12"/>
      <c r="FL51" s="12"/>
      <c r="FM51" s="12"/>
      <c r="FN51" s="12"/>
      <c r="FO51" s="12"/>
      <c r="FP51" s="12"/>
      <c r="FQ51" s="12"/>
      <c r="FR51" s="12"/>
      <c r="FS51" s="12"/>
      <c r="FT51" s="12"/>
      <c r="FU51" s="12"/>
      <c r="FV51" s="12"/>
      <c r="FW51" s="12"/>
      <c r="FX51" s="12"/>
      <c r="FY51" s="12"/>
      <c r="FZ51" s="12"/>
      <c r="GA51" s="12"/>
      <c r="GB51" s="12"/>
      <c r="GC51" s="12"/>
      <c r="GD51" s="12"/>
      <c r="GE51" s="12"/>
      <c r="GF51" s="12"/>
      <c r="GG51" s="12"/>
      <c r="GH51" s="12"/>
      <c r="GI51" s="12"/>
      <c r="GJ51" s="12"/>
      <c r="GK51" s="12"/>
      <c r="GL51" s="12"/>
      <c r="GM51" s="12"/>
      <c r="GN51" s="12"/>
      <c r="GO51" s="12"/>
      <c r="GP51" s="12"/>
      <c r="GQ51" s="12"/>
      <c r="GR51" s="12"/>
      <c r="GS51" s="12"/>
      <c r="GT51" s="12"/>
      <c r="GU51" s="12"/>
      <c r="GV51" s="12"/>
      <c r="GW51" s="12"/>
      <c r="GX51" s="12"/>
      <c r="GY51" s="12"/>
      <c r="GZ51" s="12"/>
      <c r="HA51" s="12"/>
      <c r="HB51" s="12"/>
      <c r="HC51" s="12"/>
      <c r="HD51" s="12"/>
      <c r="HE51" s="12"/>
      <c r="HF51" s="12"/>
      <c r="HG51" s="12"/>
      <c r="HH51" s="12"/>
      <c r="HI51" s="12"/>
      <c r="HJ51" s="12"/>
      <c r="HK51" s="12"/>
      <c r="HL51" s="12"/>
      <c r="HM51" s="12"/>
      <c r="HN51" s="12"/>
      <c r="HO51" s="12"/>
      <c r="HP51" s="12"/>
      <c r="HQ51" s="12"/>
      <c r="HR51" s="12"/>
      <c r="HS51" s="12"/>
      <c r="HT51" s="12"/>
      <c r="HU51" s="12"/>
      <c r="HV51" s="12"/>
      <c r="HW51" s="12"/>
      <c r="HX51" s="12"/>
      <c r="HY51" s="12"/>
      <c r="HZ51" s="12"/>
      <c r="IA51" s="12"/>
      <c r="IB51" s="12"/>
      <c r="IC51" s="12"/>
      <c r="ID51" s="12"/>
      <c r="IE51" s="12"/>
      <c r="IF51" s="12"/>
      <c r="IG51" s="12"/>
      <c r="IH51" s="12"/>
      <c r="II51" s="12"/>
      <c r="IJ51" s="12"/>
      <c r="IK51" s="12"/>
      <c r="IL51" s="12"/>
      <c r="IM51" s="12"/>
      <c r="IN51" s="12"/>
      <c r="IO51" s="12"/>
      <c r="IP51" s="12"/>
      <c r="IQ51" s="12"/>
      <c r="IR51" s="12"/>
      <c r="IS51" s="12"/>
      <c r="IT51" s="12"/>
      <c r="IU51" s="12"/>
    </row>
    <row r="52" spans="1:12" s="20" customFormat="1" ht="54" customHeight="1" hidden="1">
      <c r="A52" s="14"/>
      <c r="B52" s="145" t="s">
        <v>25</v>
      </c>
      <c r="C52" s="146"/>
      <c r="D52" s="146"/>
      <c r="E52" s="146"/>
      <c r="F52" s="146"/>
      <c r="G52" s="146"/>
      <c r="H52" s="237"/>
      <c r="I52" s="237"/>
      <c r="J52" s="237"/>
      <c r="K52" s="237"/>
      <c r="L52" s="38"/>
    </row>
    <row r="53" spans="1:255" s="11" customFormat="1" ht="54" customHeight="1" hidden="1">
      <c r="A53" s="3"/>
      <c r="B53" s="134" t="s">
        <v>8</v>
      </c>
      <c r="C53" s="134"/>
      <c r="D53" s="134"/>
      <c r="E53" s="134"/>
      <c r="F53" s="134"/>
      <c r="G53" s="134"/>
      <c r="H53" s="134"/>
      <c r="I53" s="134"/>
      <c r="J53" s="134"/>
      <c r="K53" s="134"/>
      <c r="L53" s="37"/>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2"/>
      <c r="EV53" s="12"/>
      <c r="EW53" s="12"/>
      <c r="EX53" s="12"/>
      <c r="EY53" s="12"/>
      <c r="EZ53" s="12"/>
      <c r="FA53" s="12"/>
      <c r="FB53" s="12"/>
      <c r="FC53" s="12"/>
      <c r="FD53" s="12"/>
      <c r="FE53" s="12"/>
      <c r="FF53" s="12"/>
      <c r="FG53" s="12"/>
      <c r="FH53" s="12"/>
      <c r="FI53" s="12"/>
      <c r="FJ53" s="12"/>
      <c r="FK53" s="12"/>
      <c r="FL53" s="12"/>
      <c r="FM53" s="12"/>
      <c r="FN53" s="12"/>
      <c r="FO53" s="12"/>
      <c r="FP53" s="12"/>
      <c r="FQ53" s="12"/>
      <c r="FR53" s="12"/>
      <c r="FS53" s="12"/>
      <c r="FT53" s="12"/>
      <c r="FU53" s="12"/>
      <c r="FV53" s="12"/>
      <c r="FW53" s="12"/>
      <c r="FX53" s="12"/>
      <c r="FY53" s="12"/>
      <c r="FZ53" s="12"/>
      <c r="GA53" s="12"/>
      <c r="GB53" s="12"/>
      <c r="GC53" s="12"/>
      <c r="GD53" s="12"/>
      <c r="GE53" s="12"/>
      <c r="GF53" s="12"/>
      <c r="GG53" s="12"/>
      <c r="GH53" s="12"/>
      <c r="GI53" s="12"/>
      <c r="GJ53" s="12"/>
      <c r="GK53" s="12"/>
      <c r="GL53" s="12"/>
      <c r="GM53" s="12"/>
      <c r="GN53" s="12"/>
      <c r="GO53" s="12"/>
      <c r="GP53" s="12"/>
      <c r="GQ53" s="12"/>
      <c r="GR53" s="12"/>
      <c r="GS53" s="12"/>
      <c r="GT53" s="12"/>
      <c r="GU53" s="12"/>
      <c r="GV53" s="12"/>
      <c r="GW53" s="12"/>
      <c r="GX53" s="12"/>
      <c r="GY53" s="12"/>
      <c r="GZ53" s="12"/>
      <c r="HA53" s="12"/>
      <c r="HB53" s="12"/>
      <c r="HC53" s="12"/>
      <c r="HD53" s="12"/>
      <c r="HE53" s="12"/>
      <c r="HF53" s="12"/>
      <c r="HG53" s="12"/>
      <c r="HH53" s="12"/>
      <c r="HI53" s="12"/>
      <c r="HJ53" s="12"/>
      <c r="HK53" s="12"/>
      <c r="HL53" s="12"/>
      <c r="HM53" s="12"/>
      <c r="HN53" s="12"/>
      <c r="HO53" s="12"/>
      <c r="HP53" s="12"/>
      <c r="HQ53" s="12"/>
      <c r="HR53" s="12"/>
      <c r="HS53" s="12"/>
      <c r="HT53" s="12"/>
      <c r="HU53" s="12"/>
      <c r="HV53" s="12"/>
      <c r="HW53" s="12"/>
      <c r="HX53" s="12"/>
      <c r="HY53" s="12"/>
      <c r="HZ53" s="12"/>
      <c r="IA53" s="12"/>
      <c r="IB53" s="12"/>
      <c r="IC53" s="12"/>
      <c r="ID53" s="12"/>
      <c r="IE53" s="12"/>
      <c r="IF53" s="12"/>
      <c r="IG53" s="12"/>
      <c r="IH53" s="12"/>
      <c r="II53" s="12"/>
      <c r="IJ53" s="12"/>
      <c r="IK53" s="12"/>
      <c r="IL53" s="12"/>
      <c r="IM53" s="12"/>
      <c r="IN53" s="12"/>
      <c r="IO53" s="12"/>
      <c r="IP53" s="12"/>
      <c r="IQ53" s="12"/>
      <c r="IR53" s="12"/>
      <c r="IS53" s="12"/>
      <c r="IT53" s="12"/>
      <c r="IU53" s="12"/>
    </row>
    <row r="54" spans="1:255" s="11" customFormat="1" ht="54" customHeight="1" hidden="1">
      <c r="A54" s="14"/>
      <c r="B54" s="145" t="s">
        <v>18</v>
      </c>
      <c r="C54" s="147"/>
      <c r="D54" s="147"/>
      <c r="E54" s="147"/>
      <c r="F54" s="147"/>
      <c r="G54" s="147"/>
      <c r="H54" s="147"/>
      <c r="I54" s="147"/>
      <c r="J54" s="147"/>
      <c r="K54" s="147"/>
      <c r="L54" s="37"/>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2"/>
      <c r="EV54" s="12"/>
      <c r="EW54" s="12"/>
      <c r="EX54" s="12"/>
      <c r="EY54" s="12"/>
      <c r="EZ54" s="12"/>
      <c r="FA54" s="12"/>
      <c r="FB54" s="12"/>
      <c r="FC54" s="12"/>
      <c r="FD54" s="12"/>
      <c r="FE54" s="12"/>
      <c r="FF54" s="12"/>
      <c r="FG54" s="12"/>
      <c r="FH54" s="12"/>
      <c r="FI54" s="12"/>
      <c r="FJ54" s="12"/>
      <c r="FK54" s="12"/>
      <c r="FL54" s="12"/>
      <c r="FM54" s="12"/>
      <c r="FN54" s="12"/>
      <c r="FO54" s="12"/>
      <c r="FP54" s="12"/>
      <c r="FQ54" s="12"/>
      <c r="FR54" s="12"/>
      <c r="FS54" s="12"/>
      <c r="FT54" s="12"/>
      <c r="FU54" s="12"/>
      <c r="FV54" s="12"/>
      <c r="FW54" s="12"/>
      <c r="FX54" s="12"/>
      <c r="FY54" s="12"/>
      <c r="FZ54" s="12"/>
      <c r="GA54" s="12"/>
      <c r="GB54" s="12"/>
      <c r="GC54" s="12"/>
      <c r="GD54" s="12"/>
      <c r="GE54" s="12"/>
      <c r="GF54" s="12"/>
      <c r="GG54" s="12"/>
      <c r="GH54" s="12"/>
      <c r="GI54" s="12"/>
      <c r="GJ54" s="12"/>
      <c r="GK54" s="12"/>
      <c r="GL54" s="12"/>
      <c r="GM54" s="12"/>
      <c r="GN54" s="12"/>
      <c r="GO54" s="12"/>
      <c r="GP54" s="12"/>
      <c r="GQ54" s="12"/>
      <c r="GR54" s="12"/>
      <c r="GS54" s="12"/>
      <c r="GT54" s="12"/>
      <c r="GU54" s="12"/>
      <c r="GV54" s="12"/>
      <c r="GW54" s="12"/>
      <c r="GX54" s="12"/>
      <c r="GY54" s="12"/>
      <c r="GZ54" s="12"/>
      <c r="HA54" s="12"/>
      <c r="HB54" s="12"/>
      <c r="HC54" s="12"/>
      <c r="HD54" s="12"/>
      <c r="HE54" s="12"/>
      <c r="HF54" s="12"/>
      <c r="HG54" s="12"/>
      <c r="HH54" s="12"/>
      <c r="HI54" s="12"/>
      <c r="HJ54" s="12"/>
      <c r="HK54" s="12"/>
      <c r="HL54" s="12"/>
      <c r="HM54" s="12"/>
      <c r="HN54" s="12"/>
      <c r="HO54" s="12"/>
      <c r="HP54" s="12"/>
      <c r="HQ54" s="12"/>
      <c r="HR54" s="12"/>
      <c r="HS54" s="12"/>
      <c r="HT54" s="12"/>
      <c r="HU54" s="12"/>
      <c r="HV54" s="12"/>
      <c r="HW54" s="12"/>
      <c r="HX54" s="12"/>
      <c r="HY54" s="12"/>
      <c r="HZ54" s="12"/>
      <c r="IA54" s="12"/>
      <c r="IB54" s="12"/>
      <c r="IC54" s="12"/>
      <c r="ID54" s="12"/>
      <c r="IE54" s="12"/>
      <c r="IF54" s="12"/>
      <c r="IG54" s="12"/>
      <c r="IH54" s="12"/>
      <c r="II54" s="12"/>
      <c r="IJ54" s="12"/>
      <c r="IK54" s="12"/>
      <c r="IL54" s="12"/>
      <c r="IM54" s="12"/>
      <c r="IN54" s="12"/>
      <c r="IO54" s="12"/>
      <c r="IP54" s="12"/>
      <c r="IQ54" s="12"/>
      <c r="IR54" s="12"/>
      <c r="IS54" s="12"/>
      <c r="IT54" s="12"/>
      <c r="IU54" s="12"/>
    </row>
    <row r="55" spans="1:12" s="11" customFormat="1" ht="54" customHeight="1" hidden="1">
      <c r="A55" s="14"/>
      <c r="B55" s="145" t="s">
        <v>16</v>
      </c>
      <c r="C55" s="147"/>
      <c r="D55" s="147"/>
      <c r="E55" s="147"/>
      <c r="F55" s="147"/>
      <c r="G55" s="147"/>
      <c r="H55" s="147"/>
      <c r="I55" s="147"/>
      <c r="J55" s="147"/>
      <c r="K55" s="147"/>
      <c r="L55" s="37"/>
    </row>
    <row r="56" spans="1:12" s="11" customFormat="1" ht="54" customHeight="1" hidden="1">
      <c r="A56" s="14"/>
      <c r="B56" s="143" t="s">
        <v>17</v>
      </c>
      <c r="C56" s="144"/>
      <c r="D56" s="144"/>
      <c r="E56" s="144"/>
      <c r="F56" s="144"/>
      <c r="G56" s="144"/>
      <c r="H56" s="144"/>
      <c r="I56" s="144"/>
      <c r="J56" s="144"/>
      <c r="K56" s="144"/>
      <c r="L56" s="37"/>
    </row>
    <row r="57" spans="1:12" s="20" customFormat="1" ht="54" customHeight="1" hidden="1">
      <c r="A57" s="14"/>
      <c r="B57" s="140" t="s">
        <v>40</v>
      </c>
      <c r="C57" s="141"/>
      <c r="D57" s="141"/>
      <c r="E57" s="141"/>
      <c r="F57" s="141"/>
      <c r="G57" s="141"/>
      <c r="H57" s="141"/>
      <c r="I57" s="141"/>
      <c r="J57" s="141"/>
      <c r="K57" s="142"/>
      <c r="L57" s="38"/>
    </row>
    <row r="58" spans="1:12" s="20" customFormat="1" ht="54" customHeight="1" hidden="1">
      <c r="A58" s="3">
        <f>SUM(A59:A60)</f>
        <v>0</v>
      </c>
      <c r="B58" s="134" t="s">
        <v>5</v>
      </c>
      <c r="C58" s="134"/>
      <c r="D58" s="134"/>
      <c r="E58" s="134"/>
      <c r="F58" s="134"/>
      <c r="G58" s="134"/>
      <c r="H58" s="134"/>
      <c r="I58" s="134"/>
      <c r="J58" s="134"/>
      <c r="K58" s="134"/>
      <c r="L58" s="38"/>
    </row>
    <row r="59" spans="1:12" s="20" customFormat="1" ht="54" customHeight="1" hidden="1">
      <c r="A59" s="30"/>
      <c r="B59" s="128" t="s">
        <v>72</v>
      </c>
      <c r="C59" s="129"/>
      <c r="D59" s="129"/>
      <c r="E59" s="129"/>
      <c r="F59" s="129"/>
      <c r="G59" s="130"/>
      <c r="H59" s="130"/>
      <c r="I59" s="130"/>
      <c r="J59" s="130"/>
      <c r="K59" s="130"/>
      <c r="L59" s="38"/>
    </row>
    <row r="60" spans="1:12" s="18" customFormat="1" ht="54" customHeight="1" hidden="1">
      <c r="A60" s="30"/>
      <c r="B60" s="128" t="s">
        <v>78</v>
      </c>
      <c r="C60" s="129"/>
      <c r="D60" s="129"/>
      <c r="E60" s="129"/>
      <c r="F60" s="129"/>
      <c r="G60" s="130"/>
      <c r="H60" s="130"/>
      <c r="I60" s="130"/>
      <c r="J60" s="130"/>
      <c r="K60" s="130"/>
      <c r="L60" s="37"/>
    </row>
    <row r="61" spans="1:11" ht="54" customHeight="1" hidden="1">
      <c r="A61" s="31">
        <f>SUM(A62:A63)</f>
        <v>0</v>
      </c>
      <c r="B61" s="206" t="s">
        <v>6</v>
      </c>
      <c r="C61" s="206"/>
      <c r="D61" s="206"/>
      <c r="E61" s="206"/>
      <c r="F61" s="206"/>
      <c r="G61" s="206"/>
      <c r="H61" s="206"/>
      <c r="I61" s="206"/>
      <c r="J61" s="206"/>
      <c r="K61" s="206"/>
    </row>
    <row r="62" spans="1:11" ht="54" customHeight="1" hidden="1">
      <c r="A62" s="30"/>
      <c r="B62" s="161" t="s">
        <v>39</v>
      </c>
      <c r="C62" s="162"/>
      <c r="D62" s="162"/>
      <c r="E62" s="162"/>
      <c r="F62" s="162"/>
      <c r="G62" s="162"/>
      <c r="H62" s="162"/>
      <c r="I62" s="162"/>
      <c r="J62" s="162"/>
      <c r="K62" s="162"/>
    </row>
    <row r="63" spans="1:12" s="18" customFormat="1" ht="54" customHeight="1" hidden="1">
      <c r="A63" s="30"/>
      <c r="B63" s="161" t="s">
        <v>29</v>
      </c>
      <c r="C63" s="162"/>
      <c r="D63" s="162"/>
      <c r="E63" s="162"/>
      <c r="F63" s="162"/>
      <c r="G63" s="162"/>
      <c r="H63" s="162"/>
      <c r="I63" s="162"/>
      <c r="J63" s="162"/>
      <c r="K63" s="162"/>
      <c r="L63" s="37"/>
    </row>
    <row r="64" spans="1:11" ht="54" customHeight="1" hidden="1">
      <c r="A64" s="31">
        <f>SUM(A65:A66)</f>
        <v>0</v>
      </c>
      <c r="B64" s="206" t="s">
        <v>5</v>
      </c>
      <c r="C64" s="206"/>
      <c r="D64" s="206"/>
      <c r="E64" s="206"/>
      <c r="F64" s="206"/>
      <c r="G64" s="206"/>
      <c r="H64" s="206"/>
      <c r="I64" s="206"/>
      <c r="J64" s="206"/>
      <c r="K64" s="206"/>
    </row>
    <row r="65" spans="1:11" ht="54" customHeight="1" hidden="1">
      <c r="A65" s="30"/>
      <c r="B65" s="161" t="s">
        <v>38</v>
      </c>
      <c r="C65" s="162"/>
      <c r="D65" s="162"/>
      <c r="E65" s="162"/>
      <c r="F65" s="162"/>
      <c r="G65" s="162"/>
      <c r="H65" s="162"/>
      <c r="I65" s="162"/>
      <c r="J65" s="162"/>
      <c r="K65" s="162"/>
    </row>
    <row r="66" spans="1:12" s="60" customFormat="1" ht="54" customHeight="1" hidden="1">
      <c r="A66" s="30"/>
      <c r="B66" s="161" t="s">
        <v>28</v>
      </c>
      <c r="C66" s="162"/>
      <c r="D66" s="162"/>
      <c r="E66" s="162"/>
      <c r="F66" s="162"/>
      <c r="G66" s="162"/>
      <c r="H66" s="162"/>
      <c r="I66" s="162"/>
      <c r="J66" s="162"/>
      <c r="K66" s="162"/>
      <c r="L66" s="57"/>
    </row>
    <row r="67" spans="1:12" s="2" customFormat="1" ht="24" customHeight="1">
      <c r="A67" s="59">
        <f>A26+A40+A44+A38+A58</f>
        <v>4672.7</v>
      </c>
      <c r="B67" s="257" t="s">
        <v>52</v>
      </c>
      <c r="C67" s="257"/>
      <c r="D67" s="257"/>
      <c r="E67" s="257"/>
      <c r="F67" s="257"/>
      <c r="G67" s="257"/>
      <c r="H67" s="257"/>
      <c r="I67" s="257"/>
      <c r="J67" s="257"/>
      <c r="K67" s="257"/>
      <c r="L67" s="38"/>
    </row>
    <row r="68" spans="1:12" s="2" customFormat="1" ht="54" customHeight="1" hidden="1">
      <c r="A68" s="131" t="s">
        <v>79</v>
      </c>
      <c r="B68" s="132"/>
      <c r="C68" s="132"/>
      <c r="D68" s="132"/>
      <c r="E68" s="132"/>
      <c r="F68" s="132"/>
      <c r="G68" s="132"/>
      <c r="H68" s="132"/>
      <c r="I68" s="132"/>
      <c r="J68" s="132"/>
      <c r="K68" s="133"/>
      <c r="L68" s="38"/>
    </row>
    <row r="69" spans="1:12" s="2" customFormat="1" ht="54" customHeight="1" hidden="1">
      <c r="A69" s="31">
        <f>A70</f>
        <v>0</v>
      </c>
      <c r="B69" s="206" t="s">
        <v>47</v>
      </c>
      <c r="C69" s="207"/>
      <c r="D69" s="207"/>
      <c r="E69" s="207"/>
      <c r="F69" s="207"/>
      <c r="G69" s="207"/>
      <c r="H69" s="207"/>
      <c r="I69" s="207"/>
      <c r="J69" s="207"/>
      <c r="K69" s="207"/>
      <c r="L69" s="38"/>
    </row>
    <row r="70" spans="1:12" s="2" customFormat="1" ht="54" customHeight="1" hidden="1">
      <c r="A70" s="30"/>
      <c r="B70" s="161" t="s">
        <v>80</v>
      </c>
      <c r="C70" s="162"/>
      <c r="D70" s="162"/>
      <c r="E70" s="162"/>
      <c r="F70" s="162"/>
      <c r="G70" s="162"/>
      <c r="H70" s="162"/>
      <c r="I70" s="162"/>
      <c r="J70" s="162"/>
      <c r="K70" s="162"/>
      <c r="L70" s="38"/>
    </row>
    <row r="71" spans="1:12" s="2" customFormat="1" ht="54" customHeight="1" hidden="1">
      <c r="A71" s="31">
        <f>A72</f>
        <v>0</v>
      </c>
      <c r="B71" s="206" t="s">
        <v>6</v>
      </c>
      <c r="C71" s="206"/>
      <c r="D71" s="206"/>
      <c r="E71" s="206"/>
      <c r="F71" s="206"/>
      <c r="G71" s="206"/>
      <c r="H71" s="206"/>
      <c r="I71" s="206"/>
      <c r="J71" s="206"/>
      <c r="K71" s="206"/>
      <c r="L71" s="38"/>
    </row>
    <row r="72" spans="1:12" s="2" customFormat="1" ht="54" customHeight="1" hidden="1">
      <c r="A72" s="30"/>
      <c r="B72" s="161" t="s">
        <v>81</v>
      </c>
      <c r="C72" s="162"/>
      <c r="D72" s="162"/>
      <c r="E72" s="162"/>
      <c r="F72" s="162"/>
      <c r="G72" s="162"/>
      <c r="H72" s="162"/>
      <c r="I72" s="162"/>
      <c r="J72" s="162"/>
      <c r="K72" s="162"/>
      <c r="L72" s="38"/>
    </row>
    <row r="73" spans="1:11" ht="54" customHeight="1" hidden="1">
      <c r="A73" s="31">
        <f>A74</f>
        <v>0</v>
      </c>
      <c r="B73" s="206" t="s">
        <v>5</v>
      </c>
      <c r="C73" s="206"/>
      <c r="D73" s="206"/>
      <c r="E73" s="206"/>
      <c r="F73" s="206"/>
      <c r="G73" s="206"/>
      <c r="H73" s="206"/>
      <c r="I73" s="206"/>
      <c r="J73" s="206"/>
      <c r="K73" s="206"/>
    </row>
    <row r="74" spans="1:12" s="2" customFormat="1" ht="54" customHeight="1" hidden="1">
      <c r="A74" s="30"/>
      <c r="B74" s="161" t="s">
        <v>82</v>
      </c>
      <c r="C74" s="162"/>
      <c r="D74" s="162"/>
      <c r="E74" s="162"/>
      <c r="F74" s="162"/>
      <c r="G74" s="162"/>
      <c r="H74" s="162"/>
      <c r="I74" s="162"/>
      <c r="J74" s="162"/>
      <c r="K74" s="162"/>
      <c r="L74" s="38"/>
    </row>
    <row r="75" spans="1:12" s="60" customFormat="1" ht="54" customHeight="1" hidden="1">
      <c r="A75" s="55">
        <f>A69+A71+A73</f>
        <v>0</v>
      </c>
      <c r="B75" s="208" t="s">
        <v>83</v>
      </c>
      <c r="C75" s="208"/>
      <c r="D75" s="208"/>
      <c r="E75" s="208"/>
      <c r="F75" s="208"/>
      <c r="G75" s="208"/>
      <c r="H75" s="208"/>
      <c r="I75" s="208"/>
      <c r="J75" s="208"/>
      <c r="K75" s="208"/>
      <c r="L75" s="57"/>
    </row>
    <row r="76" spans="1:12" s="62" customFormat="1" ht="30.75" customHeight="1">
      <c r="A76" s="135" t="s">
        <v>22</v>
      </c>
      <c r="B76" s="136"/>
      <c r="C76" s="136"/>
      <c r="D76" s="136"/>
      <c r="E76" s="136"/>
      <c r="F76" s="136"/>
      <c r="G76" s="136"/>
      <c r="H76" s="136"/>
      <c r="I76" s="136"/>
      <c r="J76" s="136"/>
      <c r="K76" s="137"/>
      <c r="L76" s="57"/>
    </row>
    <row r="77" spans="1:12" s="62" customFormat="1" ht="24.75" customHeight="1">
      <c r="A77" s="61">
        <f>SUM(A78:A79)</f>
        <v>0</v>
      </c>
      <c r="B77" s="205" t="s">
        <v>6</v>
      </c>
      <c r="C77" s="205"/>
      <c r="D77" s="205"/>
      <c r="E77" s="205"/>
      <c r="F77" s="205"/>
      <c r="G77" s="205"/>
      <c r="H77" s="205"/>
      <c r="I77" s="205"/>
      <c r="J77" s="205"/>
      <c r="K77" s="205"/>
      <c r="L77" s="57"/>
    </row>
    <row r="78" spans="1:12" s="29" customFormat="1" ht="40.5" customHeight="1">
      <c r="A78" s="82">
        <f>0-151.2-45.6</f>
        <v>-196.79999999999998</v>
      </c>
      <c r="B78" s="138" t="s">
        <v>118</v>
      </c>
      <c r="C78" s="139"/>
      <c r="D78" s="139"/>
      <c r="E78" s="139"/>
      <c r="F78" s="139"/>
      <c r="G78" s="139"/>
      <c r="H78" s="139"/>
      <c r="I78" s="139"/>
      <c r="J78" s="139"/>
      <c r="K78" s="139"/>
      <c r="L78" s="41"/>
    </row>
    <row r="79" spans="1:12" s="29" customFormat="1" ht="54" customHeight="1">
      <c r="A79" s="82">
        <f>107.6+28+41.2+20</f>
        <v>196.8</v>
      </c>
      <c r="B79" s="138" t="s">
        <v>117</v>
      </c>
      <c r="C79" s="139"/>
      <c r="D79" s="139"/>
      <c r="E79" s="139"/>
      <c r="F79" s="139"/>
      <c r="G79" s="139"/>
      <c r="H79" s="139"/>
      <c r="I79" s="139"/>
      <c r="J79" s="139"/>
      <c r="K79" s="139"/>
      <c r="L79" s="41"/>
    </row>
    <row r="80" spans="1:12" s="62" customFormat="1" ht="54" customHeight="1" hidden="1">
      <c r="A80" s="83">
        <f>SUM(A78:A79)</f>
        <v>0</v>
      </c>
      <c r="B80" s="148" t="s">
        <v>5</v>
      </c>
      <c r="C80" s="148"/>
      <c r="D80" s="148"/>
      <c r="E80" s="148"/>
      <c r="F80" s="148"/>
      <c r="G80" s="148"/>
      <c r="H80" s="148"/>
      <c r="I80" s="148"/>
      <c r="J80" s="148"/>
      <c r="K80" s="148"/>
      <c r="L80" s="57"/>
    </row>
    <row r="81" spans="1:12" s="62" customFormat="1" ht="54" customHeight="1" hidden="1">
      <c r="A81" s="56"/>
      <c r="B81" s="149" t="s">
        <v>84</v>
      </c>
      <c r="C81" s="150"/>
      <c r="D81" s="150"/>
      <c r="E81" s="150"/>
      <c r="F81" s="150"/>
      <c r="G81" s="151"/>
      <c r="H81" s="151"/>
      <c r="I81" s="151"/>
      <c r="J81" s="151"/>
      <c r="K81" s="151"/>
      <c r="L81" s="57"/>
    </row>
    <row r="82" spans="1:255" s="58" customFormat="1" ht="54" customHeight="1" hidden="1">
      <c r="A82" s="56"/>
      <c r="B82" s="149" t="s">
        <v>85</v>
      </c>
      <c r="C82" s="150"/>
      <c r="D82" s="150"/>
      <c r="E82" s="150"/>
      <c r="F82" s="150"/>
      <c r="G82" s="151"/>
      <c r="H82" s="151"/>
      <c r="I82" s="151"/>
      <c r="J82" s="151"/>
      <c r="K82" s="151"/>
      <c r="L82" s="57"/>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60"/>
      <c r="BE82" s="60"/>
      <c r="BF82" s="60"/>
      <c r="BG82" s="60"/>
      <c r="BH82" s="60"/>
      <c r="BI82" s="60"/>
      <c r="BJ82" s="60"/>
      <c r="BK82" s="60"/>
      <c r="BL82" s="60"/>
      <c r="BM82" s="60"/>
      <c r="BN82" s="60"/>
      <c r="BO82" s="60"/>
      <c r="BP82" s="60"/>
      <c r="BQ82" s="60"/>
      <c r="BR82" s="60"/>
      <c r="BS82" s="60"/>
      <c r="BT82" s="60"/>
      <c r="BU82" s="60"/>
      <c r="BV82" s="60"/>
      <c r="BW82" s="60"/>
      <c r="BX82" s="60"/>
      <c r="BY82" s="60"/>
      <c r="BZ82" s="60"/>
      <c r="CA82" s="60"/>
      <c r="CB82" s="60"/>
      <c r="CC82" s="60"/>
      <c r="CD82" s="60"/>
      <c r="CE82" s="60"/>
      <c r="CF82" s="60"/>
      <c r="CG82" s="60"/>
      <c r="CH82" s="60"/>
      <c r="CI82" s="60"/>
      <c r="CJ82" s="60"/>
      <c r="CK82" s="60"/>
      <c r="CL82" s="60"/>
      <c r="CM82" s="60"/>
      <c r="CN82" s="60"/>
      <c r="CO82" s="60"/>
      <c r="CP82" s="60"/>
      <c r="CQ82" s="60"/>
      <c r="CR82" s="60"/>
      <c r="CS82" s="60"/>
      <c r="CT82" s="60"/>
      <c r="CU82" s="60"/>
      <c r="CV82" s="60"/>
      <c r="CW82" s="60"/>
      <c r="CX82" s="60"/>
      <c r="CY82" s="60"/>
      <c r="CZ82" s="60"/>
      <c r="DA82" s="60"/>
      <c r="DB82" s="60"/>
      <c r="DC82" s="60"/>
      <c r="DD82" s="60"/>
      <c r="DE82" s="60"/>
      <c r="DF82" s="60"/>
      <c r="DG82" s="60"/>
      <c r="DH82" s="60"/>
      <c r="DI82" s="60"/>
      <c r="DJ82" s="60"/>
      <c r="DK82" s="60"/>
      <c r="DL82" s="60"/>
      <c r="DM82" s="60"/>
      <c r="DN82" s="60"/>
      <c r="DO82" s="60"/>
      <c r="DP82" s="60"/>
      <c r="DQ82" s="60"/>
      <c r="DR82" s="60"/>
      <c r="DS82" s="60"/>
      <c r="DT82" s="60"/>
      <c r="DU82" s="60"/>
      <c r="DV82" s="60"/>
      <c r="DW82" s="60"/>
      <c r="DX82" s="60"/>
      <c r="DY82" s="60"/>
      <c r="DZ82" s="60"/>
      <c r="EA82" s="60"/>
      <c r="EB82" s="60"/>
      <c r="EC82" s="60"/>
      <c r="ED82" s="60"/>
      <c r="EE82" s="60"/>
      <c r="EF82" s="60"/>
      <c r="EG82" s="60"/>
      <c r="EH82" s="60"/>
      <c r="EI82" s="60"/>
      <c r="EJ82" s="60"/>
      <c r="EK82" s="60"/>
      <c r="EL82" s="60"/>
      <c r="EM82" s="60"/>
      <c r="EN82" s="60"/>
      <c r="EO82" s="60"/>
      <c r="EP82" s="60"/>
      <c r="EQ82" s="60"/>
      <c r="ER82" s="60"/>
      <c r="ES82" s="60"/>
      <c r="ET82" s="60"/>
      <c r="EU82" s="60"/>
      <c r="EV82" s="60"/>
      <c r="EW82" s="60"/>
      <c r="EX82" s="60"/>
      <c r="EY82" s="60"/>
      <c r="EZ82" s="60"/>
      <c r="FA82" s="60"/>
      <c r="FB82" s="60"/>
      <c r="FC82" s="60"/>
      <c r="FD82" s="60"/>
      <c r="FE82" s="60"/>
      <c r="FF82" s="60"/>
      <c r="FG82" s="60"/>
      <c r="FH82" s="60"/>
      <c r="FI82" s="60"/>
      <c r="FJ82" s="60"/>
      <c r="FK82" s="60"/>
      <c r="FL82" s="60"/>
      <c r="FM82" s="60"/>
      <c r="FN82" s="60"/>
      <c r="FO82" s="60"/>
      <c r="FP82" s="60"/>
      <c r="FQ82" s="60"/>
      <c r="FR82" s="60"/>
      <c r="FS82" s="60"/>
      <c r="FT82" s="60"/>
      <c r="FU82" s="60"/>
      <c r="FV82" s="60"/>
      <c r="FW82" s="60"/>
      <c r="FX82" s="60"/>
      <c r="FY82" s="60"/>
      <c r="FZ82" s="60"/>
      <c r="GA82" s="60"/>
      <c r="GB82" s="60"/>
      <c r="GC82" s="60"/>
      <c r="GD82" s="60"/>
      <c r="GE82" s="60"/>
      <c r="GF82" s="60"/>
      <c r="GG82" s="60"/>
      <c r="GH82" s="60"/>
      <c r="GI82" s="60"/>
      <c r="GJ82" s="60"/>
      <c r="GK82" s="60"/>
      <c r="GL82" s="60"/>
      <c r="GM82" s="60"/>
      <c r="GN82" s="60"/>
      <c r="GO82" s="60"/>
      <c r="GP82" s="60"/>
      <c r="GQ82" s="60"/>
      <c r="GR82" s="60"/>
      <c r="GS82" s="60"/>
      <c r="GT82" s="60"/>
      <c r="GU82" s="60"/>
      <c r="GV82" s="60"/>
      <c r="GW82" s="60"/>
      <c r="GX82" s="60"/>
      <c r="GY82" s="60"/>
      <c r="GZ82" s="60"/>
      <c r="HA82" s="60"/>
      <c r="HB82" s="60"/>
      <c r="HC82" s="60"/>
      <c r="HD82" s="60"/>
      <c r="HE82" s="60"/>
      <c r="HF82" s="60"/>
      <c r="HG82" s="60"/>
      <c r="HH82" s="60"/>
      <c r="HI82" s="60"/>
      <c r="HJ82" s="60"/>
      <c r="HK82" s="60"/>
      <c r="HL82" s="60"/>
      <c r="HM82" s="60"/>
      <c r="HN82" s="60"/>
      <c r="HO82" s="60"/>
      <c r="HP82" s="60"/>
      <c r="HQ82" s="60"/>
      <c r="HR82" s="60"/>
      <c r="HS82" s="60"/>
      <c r="HT82" s="60"/>
      <c r="HU82" s="60"/>
      <c r="HV82" s="60"/>
      <c r="HW82" s="60"/>
      <c r="HX82" s="60"/>
      <c r="HY82" s="60"/>
      <c r="HZ82" s="60"/>
      <c r="IA82" s="60"/>
      <c r="IB82" s="60"/>
      <c r="IC82" s="60"/>
      <c r="ID82" s="60"/>
      <c r="IE82" s="60"/>
      <c r="IF82" s="60"/>
      <c r="IG82" s="60"/>
      <c r="IH82" s="60"/>
      <c r="II82" s="60"/>
      <c r="IJ82" s="60"/>
      <c r="IK82" s="60"/>
      <c r="IL82" s="60"/>
      <c r="IM82" s="60"/>
      <c r="IN82" s="60"/>
      <c r="IO82" s="60"/>
      <c r="IP82" s="60"/>
      <c r="IQ82" s="60"/>
      <c r="IR82" s="60"/>
      <c r="IS82" s="60"/>
      <c r="IT82" s="60"/>
      <c r="IU82" s="60"/>
    </row>
    <row r="83" spans="1:12" s="58" customFormat="1" ht="21.75" customHeight="1">
      <c r="A83" s="61">
        <f>A84+A85+A86</f>
        <v>0</v>
      </c>
      <c r="B83" s="205" t="s">
        <v>8</v>
      </c>
      <c r="C83" s="239"/>
      <c r="D83" s="239"/>
      <c r="E83" s="239"/>
      <c r="F83" s="239"/>
      <c r="G83" s="239"/>
      <c r="H83" s="239"/>
      <c r="I83" s="239"/>
      <c r="J83" s="239"/>
      <c r="K83" s="239"/>
      <c r="L83" s="57"/>
    </row>
    <row r="84" spans="1:12" s="58" customFormat="1" ht="37.5" customHeight="1">
      <c r="A84" s="56">
        <v>-165.1</v>
      </c>
      <c r="B84" s="187" t="s">
        <v>139</v>
      </c>
      <c r="C84" s="190"/>
      <c r="D84" s="190"/>
      <c r="E84" s="190"/>
      <c r="F84" s="190"/>
      <c r="G84" s="190"/>
      <c r="H84" s="190"/>
      <c r="I84" s="190"/>
      <c r="J84" s="190"/>
      <c r="K84" s="190"/>
      <c r="L84" s="57"/>
    </row>
    <row r="85" spans="1:12" s="58" customFormat="1" ht="50.25" customHeight="1">
      <c r="A85" s="56">
        <v>165.1</v>
      </c>
      <c r="B85" s="187" t="s">
        <v>159</v>
      </c>
      <c r="C85" s="190"/>
      <c r="D85" s="190"/>
      <c r="E85" s="190"/>
      <c r="F85" s="190"/>
      <c r="G85" s="190"/>
      <c r="H85" s="190"/>
      <c r="I85" s="190"/>
      <c r="J85" s="190"/>
      <c r="K85" s="190"/>
      <c r="L85" s="57"/>
    </row>
    <row r="86" spans="1:255" s="58" customFormat="1" ht="18" customHeight="1" hidden="1">
      <c r="A86" s="56"/>
      <c r="B86" s="187" t="s">
        <v>109</v>
      </c>
      <c r="C86" s="190"/>
      <c r="D86" s="190"/>
      <c r="E86" s="190"/>
      <c r="F86" s="190"/>
      <c r="G86" s="190"/>
      <c r="H86" s="190"/>
      <c r="I86" s="190"/>
      <c r="J86" s="190"/>
      <c r="K86" s="190"/>
      <c r="L86" s="57"/>
      <c r="M86" s="60"/>
      <c r="N86" s="60"/>
      <c r="O86" s="60"/>
      <c r="P86" s="60"/>
      <c r="Q86" s="60"/>
      <c r="R86" s="60"/>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c r="BC86" s="60"/>
      <c r="BD86" s="60"/>
      <c r="BE86" s="60"/>
      <c r="BF86" s="60"/>
      <c r="BG86" s="60"/>
      <c r="BH86" s="60"/>
      <c r="BI86" s="60"/>
      <c r="BJ86" s="60"/>
      <c r="BK86" s="60"/>
      <c r="BL86" s="60"/>
      <c r="BM86" s="60"/>
      <c r="BN86" s="60"/>
      <c r="BO86" s="60"/>
      <c r="BP86" s="60"/>
      <c r="BQ86" s="60"/>
      <c r="BR86" s="60"/>
      <c r="BS86" s="60"/>
      <c r="BT86" s="60"/>
      <c r="BU86" s="60"/>
      <c r="BV86" s="60"/>
      <c r="BW86" s="60"/>
      <c r="BX86" s="60"/>
      <c r="BY86" s="60"/>
      <c r="BZ86" s="60"/>
      <c r="CA86" s="60"/>
      <c r="CB86" s="60"/>
      <c r="CC86" s="60"/>
      <c r="CD86" s="60"/>
      <c r="CE86" s="60"/>
      <c r="CF86" s="60"/>
      <c r="CG86" s="60"/>
      <c r="CH86" s="60"/>
      <c r="CI86" s="60"/>
      <c r="CJ86" s="60"/>
      <c r="CK86" s="60"/>
      <c r="CL86" s="60"/>
      <c r="CM86" s="60"/>
      <c r="CN86" s="60"/>
      <c r="CO86" s="60"/>
      <c r="CP86" s="60"/>
      <c r="CQ86" s="60"/>
      <c r="CR86" s="60"/>
      <c r="CS86" s="60"/>
      <c r="CT86" s="60"/>
      <c r="CU86" s="60"/>
      <c r="CV86" s="60"/>
      <c r="CW86" s="60"/>
      <c r="CX86" s="60"/>
      <c r="CY86" s="60"/>
      <c r="CZ86" s="60"/>
      <c r="DA86" s="60"/>
      <c r="DB86" s="60"/>
      <c r="DC86" s="60"/>
      <c r="DD86" s="60"/>
      <c r="DE86" s="60"/>
      <c r="DF86" s="60"/>
      <c r="DG86" s="60"/>
      <c r="DH86" s="60"/>
      <c r="DI86" s="60"/>
      <c r="DJ86" s="60"/>
      <c r="DK86" s="60"/>
      <c r="DL86" s="60"/>
      <c r="DM86" s="60"/>
      <c r="DN86" s="60"/>
      <c r="DO86" s="60"/>
      <c r="DP86" s="60"/>
      <c r="DQ86" s="60"/>
      <c r="DR86" s="60"/>
      <c r="DS86" s="60"/>
      <c r="DT86" s="60"/>
      <c r="DU86" s="60"/>
      <c r="DV86" s="60"/>
      <c r="DW86" s="60"/>
      <c r="DX86" s="60"/>
      <c r="DY86" s="60"/>
      <c r="DZ86" s="60"/>
      <c r="EA86" s="60"/>
      <c r="EB86" s="60"/>
      <c r="EC86" s="60"/>
      <c r="ED86" s="60"/>
      <c r="EE86" s="60"/>
      <c r="EF86" s="60"/>
      <c r="EG86" s="60"/>
      <c r="EH86" s="60"/>
      <c r="EI86" s="60"/>
      <c r="EJ86" s="60"/>
      <c r="EK86" s="60"/>
      <c r="EL86" s="60"/>
      <c r="EM86" s="60"/>
      <c r="EN86" s="60"/>
      <c r="EO86" s="60"/>
      <c r="EP86" s="60"/>
      <c r="EQ86" s="60"/>
      <c r="ER86" s="60"/>
      <c r="ES86" s="60"/>
      <c r="ET86" s="60"/>
      <c r="EU86" s="60"/>
      <c r="EV86" s="60"/>
      <c r="EW86" s="60"/>
      <c r="EX86" s="60"/>
      <c r="EY86" s="60"/>
      <c r="EZ86" s="60"/>
      <c r="FA86" s="60"/>
      <c r="FB86" s="60"/>
      <c r="FC86" s="60"/>
      <c r="FD86" s="60"/>
      <c r="FE86" s="60"/>
      <c r="FF86" s="60"/>
      <c r="FG86" s="60"/>
      <c r="FH86" s="60"/>
      <c r="FI86" s="60"/>
      <c r="FJ86" s="60"/>
      <c r="FK86" s="60"/>
      <c r="FL86" s="60"/>
      <c r="FM86" s="60"/>
      <c r="FN86" s="60"/>
      <c r="FO86" s="60"/>
      <c r="FP86" s="60"/>
      <c r="FQ86" s="60"/>
      <c r="FR86" s="60"/>
      <c r="FS86" s="60"/>
      <c r="FT86" s="60"/>
      <c r="FU86" s="60"/>
      <c r="FV86" s="60"/>
      <c r="FW86" s="60"/>
      <c r="FX86" s="60"/>
      <c r="FY86" s="60"/>
      <c r="FZ86" s="60"/>
      <c r="GA86" s="60"/>
      <c r="GB86" s="60"/>
      <c r="GC86" s="60"/>
      <c r="GD86" s="60"/>
      <c r="GE86" s="60"/>
      <c r="GF86" s="60"/>
      <c r="GG86" s="60"/>
      <c r="GH86" s="60"/>
      <c r="GI86" s="60"/>
      <c r="GJ86" s="60"/>
      <c r="GK86" s="60"/>
      <c r="GL86" s="60"/>
      <c r="GM86" s="60"/>
      <c r="GN86" s="60"/>
      <c r="GO86" s="60"/>
      <c r="GP86" s="60"/>
      <c r="GQ86" s="60"/>
      <c r="GR86" s="60"/>
      <c r="GS86" s="60"/>
      <c r="GT86" s="60"/>
      <c r="GU86" s="60"/>
      <c r="GV86" s="60"/>
      <c r="GW86" s="60"/>
      <c r="GX86" s="60"/>
      <c r="GY86" s="60"/>
      <c r="GZ86" s="60"/>
      <c r="HA86" s="60"/>
      <c r="HB86" s="60"/>
      <c r="HC86" s="60"/>
      <c r="HD86" s="60"/>
      <c r="HE86" s="60"/>
      <c r="HF86" s="60"/>
      <c r="HG86" s="60"/>
      <c r="HH86" s="60"/>
      <c r="HI86" s="60"/>
      <c r="HJ86" s="60"/>
      <c r="HK86" s="60"/>
      <c r="HL86" s="60"/>
      <c r="HM86" s="60"/>
      <c r="HN86" s="60"/>
      <c r="HO86" s="60"/>
      <c r="HP86" s="60"/>
      <c r="HQ86" s="60"/>
      <c r="HR86" s="60"/>
      <c r="HS86" s="60"/>
      <c r="HT86" s="60"/>
      <c r="HU86" s="60"/>
      <c r="HV86" s="60"/>
      <c r="HW86" s="60"/>
      <c r="HX86" s="60"/>
      <c r="HY86" s="60"/>
      <c r="HZ86" s="60"/>
      <c r="IA86" s="60"/>
      <c r="IB86" s="60"/>
      <c r="IC86" s="60"/>
      <c r="ID86" s="60"/>
      <c r="IE86" s="60"/>
      <c r="IF86" s="60"/>
      <c r="IG86" s="60"/>
      <c r="IH86" s="60"/>
      <c r="II86" s="60"/>
      <c r="IJ86" s="60"/>
      <c r="IK86" s="60"/>
      <c r="IL86" s="60"/>
      <c r="IM86" s="60"/>
      <c r="IN86" s="60"/>
      <c r="IO86" s="60"/>
      <c r="IP86" s="60"/>
      <c r="IQ86" s="60"/>
      <c r="IR86" s="60"/>
      <c r="IS86" s="60"/>
      <c r="IT86" s="60"/>
      <c r="IU86" s="60"/>
    </row>
    <row r="87" spans="1:255" s="58" customFormat="1" ht="21.75" customHeight="1" thickBot="1">
      <c r="A87" s="72">
        <f>SUM(A90:A122)</f>
        <v>0</v>
      </c>
      <c r="B87" s="194" t="s">
        <v>20</v>
      </c>
      <c r="C87" s="195"/>
      <c r="D87" s="195"/>
      <c r="E87" s="195"/>
      <c r="F87" s="195"/>
      <c r="G87" s="195"/>
      <c r="H87" s="195"/>
      <c r="I87" s="195"/>
      <c r="J87" s="195"/>
      <c r="K87" s="195"/>
      <c r="L87" s="57"/>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c r="BC87" s="60"/>
      <c r="BD87" s="60"/>
      <c r="BE87" s="60"/>
      <c r="BF87" s="60"/>
      <c r="BG87" s="60"/>
      <c r="BH87" s="60"/>
      <c r="BI87" s="60"/>
      <c r="BJ87" s="60"/>
      <c r="BK87" s="60"/>
      <c r="BL87" s="60"/>
      <c r="BM87" s="60"/>
      <c r="BN87" s="60"/>
      <c r="BO87" s="60"/>
      <c r="BP87" s="60"/>
      <c r="BQ87" s="60"/>
      <c r="BR87" s="60"/>
      <c r="BS87" s="60"/>
      <c r="BT87" s="60"/>
      <c r="BU87" s="60"/>
      <c r="BV87" s="60"/>
      <c r="BW87" s="60"/>
      <c r="BX87" s="60"/>
      <c r="BY87" s="60"/>
      <c r="BZ87" s="60"/>
      <c r="CA87" s="60"/>
      <c r="CB87" s="60"/>
      <c r="CC87" s="60"/>
      <c r="CD87" s="60"/>
      <c r="CE87" s="60"/>
      <c r="CF87" s="60"/>
      <c r="CG87" s="60"/>
      <c r="CH87" s="60"/>
      <c r="CI87" s="60"/>
      <c r="CJ87" s="60"/>
      <c r="CK87" s="60"/>
      <c r="CL87" s="60"/>
      <c r="CM87" s="60"/>
      <c r="CN87" s="60"/>
      <c r="CO87" s="60"/>
      <c r="CP87" s="60"/>
      <c r="CQ87" s="60"/>
      <c r="CR87" s="60"/>
      <c r="CS87" s="60"/>
      <c r="CT87" s="60"/>
      <c r="CU87" s="60"/>
      <c r="CV87" s="60"/>
      <c r="CW87" s="60"/>
      <c r="CX87" s="60"/>
      <c r="CY87" s="60"/>
      <c r="CZ87" s="60"/>
      <c r="DA87" s="60"/>
      <c r="DB87" s="60"/>
      <c r="DC87" s="60"/>
      <c r="DD87" s="60"/>
      <c r="DE87" s="60"/>
      <c r="DF87" s="60"/>
      <c r="DG87" s="60"/>
      <c r="DH87" s="60"/>
      <c r="DI87" s="60"/>
      <c r="DJ87" s="60"/>
      <c r="DK87" s="60"/>
      <c r="DL87" s="60"/>
      <c r="DM87" s="60"/>
      <c r="DN87" s="60"/>
      <c r="DO87" s="60"/>
      <c r="DP87" s="60"/>
      <c r="DQ87" s="60"/>
      <c r="DR87" s="60"/>
      <c r="DS87" s="60"/>
      <c r="DT87" s="60"/>
      <c r="DU87" s="60"/>
      <c r="DV87" s="60"/>
      <c r="DW87" s="60"/>
      <c r="DX87" s="60"/>
      <c r="DY87" s="60"/>
      <c r="DZ87" s="60"/>
      <c r="EA87" s="60"/>
      <c r="EB87" s="60"/>
      <c r="EC87" s="60"/>
      <c r="ED87" s="60"/>
      <c r="EE87" s="60"/>
      <c r="EF87" s="60"/>
      <c r="EG87" s="60"/>
      <c r="EH87" s="60"/>
      <c r="EI87" s="60"/>
      <c r="EJ87" s="60"/>
      <c r="EK87" s="60"/>
      <c r="EL87" s="60"/>
      <c r="EM87" s="60"/>
      <c r="EN87" s="60"/>
      <c r="EO87" s="60"/>
      <c r="EP87" s="60"/>
      <c r="EQ87" s="60"/>
      <c r="ER87" s="60"/>
      <c r="ES87" s="60"/>
      <c r="ET87" s="60"/>
      <c r="EU87" s="60"/>
      <c r="EV87" s="60"/>
      <c r="EW87" s="60"/>
      <c r="EX87" s="60"/>
      <c r="EY87" s="60"/>
      <c r="EZ87" s="60"/>
      <c r="FA87" s="60"/>
      <c r="FB87" s="60"/>
      <c r="FC87" s="60"/>
      <c r="FD87" s="60"/>
      <c r="FE87" s="60"/>
      <c r="FF87" s="60"/>
      <c r="FG87" s="60"/>
      <c r="FH87" s="60"/>
      <c r="FI87" s="60"/>
      <c r="FJ87" s="60"/>
      <c r="FK87" s="60"/>
      <c r="FL87" s="60"/>
      <c r="FM87" s="60"/>
      <c r="FN87" s="60"/>
      <c r="FO87" s="60"/>
      <c r="FP87" s="60"/>
      <c r="FQ87" s="60"/>
      <c r="FR87" s="60"/>
      <c r="FS87" s="60"/>
      <c r="FT87" s="60"/>
      <c r="FU87" s="60"/>
      <c r="FV87" s="60"/>
      <c r="FW87" s="60"/>
      <c r="FX87" s="60"/>
      <c r="FY87" s="60"/>
      <c r="FZ87" s="60"/>
      <c r="GA87" s="60"/>
      <c r="GB87" s="60"/>
      <c r="GC87" s="60"/>
      <c r="GD87" s="60"/>
      <c r="GE87" s="60"/>
      <c r="GF87" s="60"/>
      <c r="GG87" s="60"/>
      <c r="GH87" s="60"/>
      <c r="GI87" s="60"/>
      <c r="GJ87" s="60"/>
      <c r="GK87" s="60"/>
      <c r="GL87" s="60"/>
      <c r="GM87" s="60"/>
      <c r="GN87" s="60"/>
      <c r="GO87" s="60"/>
      <c r="GP87" s="60"/>
      <c r="GQ87" s="60"/>
      <c r="GR87" s="60"/>
      <c r="GS87" s="60"/>
      <c r="GT87" s="60"/>
      <c r="GU87" s="60"/>
      <c r="GV87" s="60"/>
      <c r="GW87" s="60"/>
      <c r="GX87" s="60"/>
      <c r="GY87" s="60"/>
      <c r="GZ87" s="60"/>
      <c r="HA87" s="60"/>
      <c r="HB87" s="60"/>
      <c r="HC87" s="60"/>
      <c r="HD87" s="60"/>
      <c r="HE87" s="60"/>
      <c r="HF87" s="60"/>
      <c r="HG87" s="60"/>
      <c r="HH87" s="60"/>
      <c r="HI87" s="60"/>
      <c r="HJ87" s="60"/>
      <c r="HK87" s="60"/>
      <c r="HL87" s="60"/>
      <c r="HM87" s="60"/>
      <c r="HN87" s="60"/>
      <c r="HO87" s="60"/>
      <c r="HP87" s="60"/>
      <c r="HQ87" s="60"/>
      <c r="HR87" s="60"/>
      <c r="HS87" s="60"/>
      <c r="HT87" s="60"/>
      <c r="HU87" s="60"/>
      <c r="HV87" s="60"/>
      <c r="HW87" s="60"/>
      <c r="HX87" s="60"/>
      <c r="HY87" s="60"/>
      <c r="HZ87" s="60"/>
      <c r="IA87" s="60"/>
      <c r="IB87" s="60"/>
      <c r="IC87" s="60"/>
      <c r="ID87" s="60"/>
      <c r="IE87" s="60"/>
      <c r="IF87" s="60"/>
      <c r="IG87" s="60"/>
      <c r="IH87" s="60"/>
      <c r="II87" s="60"/>
      <c r="IJ87" s="60"/>
      <c r="IK87" s="60"/>
      <c r="IL87" s="60"/>
      <c r="IM87" s="60"/>
      <c r="IN87" s="60"/>
      <c r="IO87" s="60"/>
      <c r="IP87" s="60"/>
      <c r="IQ87" s="60"/>
      <c r="IR87" s="60"/>
      <c r="IS87" s="60"/>
      <c r="IT87" s="60"/>
      <c r="IU87" s="60"/>
    </row>
    <row r="88" spans="1:255" s="58" customFormat="1" ht="65.25" customHeight="1">
      <c r="A88" s="73">
        <v>-1214.8</v>
      </c>
      <c r="B88" s="85" t="s">
        <v>158</v>
      </c>
      <c r="C88" s="86"/>
      <c r="D88" s="86"/>
      <c r="E88" s="86"/>
      <c r="F88" s="86"/>
      <c r="G88" s="86"/>
      <c r="H88" s="86"/>
      <c r="I88" s="86"/>
      <c r="J88" s="86"/>
      <c r="K88" s="87"/>
      <c r="L88" s="57"/>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c r="AY88" s="60"/>
      <c r="AZ88" s="60"/>
      <c r="BA88" s="60"/>
      <c r="BB88" s="60"/>
      <c r="BC88" s="60"/>
      <c r="BD88" s="60"/>
      <c r="BE88" s="60"/>
      <c r="BF88" s="60"/>
      <c r="BG88" s="60"/>
      <c r="BH88" s="60"/>
      <c r="BI88" s="60"/>
      <c r="BJ88" s="60"/>
      <c r="BK88" s="60"/>
      <c r="BL88" s="60"/>
      <c r="BM88" s="60"/>
      <c r="BN88" s="60"/>
      <c r="BO88" s="60"/>
      <c r="BP88" s="60"/>
      <c r="BQ88" s="60"/>
      <c r="BR88" s="60"/>
      <c r="BS88" s="60"/>
      <c r="BT88" s="60"/>
      <c r="BU88" s="60"/>
      <c r="BV88" s="60"/>
      <c r="BW88" s="60"/>
      <c r="BX88" s="60"/>
      <c r="BY88" s="60"/>
      <c r="BZ88" s="60"/>
      <c r="CA88" s="60"/>
      <c r="CB88" s="60"/>
      <c r="CC88" s="60"/>
      <c r="CD88" s="60"/>
      <c r="CE88" s="60"/>
      <c r="CF88" s="60"/>
      <c r="CG88" s="60"/>
      <c r="CH88" s="60"/>
      <c r="CI88" s="60"/>
      <c r="CJ88" s="60"/>
      <c r="CK88" s="60"/>
      <c r="CL88" s="60"/>
      <c r="CM88" s="60"/>
      <c r="CN88" s="60"/>
      <c r="CO88" s="60"/>
      <c r="CP88" s="60"/>
      <c r="CQ88" s="60"/>
      <c r="CR88" s="60"/>
      <c r="CS88" s="60"/>
      <c r="CT88" s="60"/>
      <c r="CU88" s="60"/>
      <c r="CV88" s="60"/>
      <c r="CW88" s="60"/>
      <c r="CX88" s="60"/>
      <c r="CY88" s="60"/>
      <c r="CZ88" s="60"/>
      <c r="DA88" s="60"/>
      <c r="DB88" s="60"/>
      <c r="DC88" s="60"/>
      <c r="DD88" s="60"/>
      <c r="DE88" s="60"/>
      <c r="DF88" s="60"/>
      <c r="DG88" s="60"/>
      <c r="DH88" s="60"/>
      <c r="DI88" s="60"/>
      <c r="DJ88" s="60"/>
      <c r="DK88" s="60"/>
      <c r="DL88" s="60"/>
      <c r="DM88" s="60"/>
      <c r="DN88" s="60"/>
      <c r="DO88" s="60"/>
      <c r="DP88" s="60"/>
      <c r="DQ88" s="60"/>
      <c r="DR88" s="60"/>
      <c r="DS88" s="60"/>
      <c r="DT88" s="60"/>
      <c r="DU88" s="60"/>
      <c r="DV88" s="60"/>
      <c r="DW88" s="60"/>
      <c r="DX88" s="60"/>
      <c r="DY88" s="60"/>
      <c r="DZ88" s="60"/>
      <c r="EA88" s="60"/>
      <c r="EB88" s="60"/>
      <c r="EC88" s="60"/>
      <c r="ED88" s="60"/>
      <c r="EE88" s="60"/>
      <c r="EF88" s="60"/>
      <c r="EG88" s="60"/>
      <c r="EH88" s="60"/>
      <c r="EI88" s="60"/>
      <c r="EJ88" s="60"/>
      <c r="EK88" s="60"/>
      <c r="EL88" s="60"/>
      <c r="EM88" s="60"/>
      <c r="EN88" s="60"/>
      <c r="EO88" s="60"/>
      <c r="EP88" s="60"/>
      <c r="EQ88" s="60"/>
      <c r="ER88" s="60"/>
      <c r="ES88" s="60"/>
      <c r="ET88" s="60"/>
      <c r="EU88" s="60"/>
      <c r="EV88" s="60"/>
      <c r="EW88" s="60"/>
      <c r="EX88" s="60"/>
      <c r="EY88" s="60"/>
      <c r="EZ88" s="60"/>
      <c r="FA88" s="60"/>
      <c r="FB88" s="60"/>
      <c r="FC88" s="60"/>
      <c r="FD88" s="60"/>
      <c r="FE88" s="60"/>
      <c r="FF88" s="60"/>
      <c r="FG88" s="60"/>
      <c r="FH88" s="60"/>
      <c r="FI88" s="60"/>
      <c r="FJ88" s="60"/>
      <c r="FK88" s="60"/>
      <c r="FL88" s="60"/>
      <c r="FM88" s="60"/>
      <c r="FN88" s="60"/>
      <c r="FO88" s="60"/>
      <c r="FP88" s="60"/>
      <c r="FQ88" s="60"/>
      <c r="FR88" s="60"/>
      <c r="FS88" s="60"/>
      <c r="FT88" s="60"/>
      <c r="FU88" s="60"/>
      <c r="FV88" s="60"/>
      <c r="FW88" s="60"/>
      <c r="FX88" s="60"/>
      <c r="FY88" s="60"/>
      <c r="FZ88" s="60"/>
      <c r="GA88" s="60"/>
      <c r="GB88" s="60"/>
      <c r="GC88" s="60"/>
      <c r="GD88" s="60"/>
      <c r="GE88" s="60"/>
      <c r="GF88" s="60"/>
      <c r="GG88" s="60"/>
      <c r="GH88" s="60"/>
      <c r="GI88" s="60"/>
      <c r="GJ88" s="60"/>
      <c r="GK88" s="60"/>
      <c r="GL88" s="60"/>
      <c r="GM88" s="60"/>
      <c r="GN88" s="60"/>
      <c r="GO88" s="60"/>
      <c r="GP88" s="60"/>
      <c r="GQ88" s="60"/>
      <c r="GR88" s="60"/>
      <c r="GS88" s="60"/>
      <c r="GT88" s="60"/>
      <c r="GU88" s="60"/>
      <c r="GV88" s="60"/>
      <c r="GW88" s="60"/>
      <c r="GX88" s="60"/>
      <c r="GY88" s="60"/>
      <c r="GZ88" s="60"/>
      <c r="HA88" s="60"/>
      <c r="HB88" s="60"/>
      <c r="HC88" s="60"/>
      <c r="HD88" s="60"/>
      <c r="HE88" s="60"/>
      <c r="HF88" s="60"/>
      <c r="HG88" s="60"/>
      <c r="HH88" s="60"/>
      <c r="HI88" s="60"/>
      <c r="HJ88" s="60"/>
      <c r="HK88" s="60"/>
      <c r="HL88" s="60"/>
      <c r="HM88" s="60"/>
      <c r="HN88" s="60"/>
      <c r="HO88" s="60"/>
      <c r="HP88" s="60"/>
      <c r="HQ88" s="60"/>
      <c r="HR88" s="60"/>
      <c r="HS88" s="60"/>
      <c r="HT88" s="60"/>
      <c r="HU88" s="60"/>
      <c r="HV88" s="60"/>
      <c r="HW88" s="60"/>
      <c r="HX88" s="60"/>
      <c r="HY88" s="60"/>
      <c r="HZ88" s="60"/>
      <c r="IA88" s="60"/>
      <c r="IB88" s="60"/>
      <c r="IC88" s="60"/>
      <c r="ID88" s="60"/>
      <c r="IE88" s="60"/>
      <c r="IF88" s="60"/>
      <c r="IG88" s="60"/>
      <c r="IH88" s="60"/>
      <c r="II88" s="60"/>
      <c r="IJ88" s="60"/>
      <c r="IK88" s="60"/>
      <c r="IL88" s="60"/>
      <c r="IM88" s="60"/>
      <c r="IN88" s="60"/>
      <c r="IO88" s="60"/>
      <c r="IP88" s="60"/>
      <c r="IQ88" s="60"/>
      <c r="IR88" s="60"/>
      <c r="IS88" s="60"/>
      <c r="IT88" s="60"/>
      <c r="IU88" s="60"/>
    </row>
    <row r="89" spans="1:255" s="58" customFormat="1" ht="44.25" customHeight="1" thickBot="1">
      <c r="A89" s="74">
        <v>1214.8</v>
      </c>
      <c r="B89" s="88" t="s">
        <v>157</v>
      </c>
      <c r="C89" s="89"/>
      <c r="D89" s="89"/>
      <c r="E89" s="89"/>
      <c r="F89" s="89"/>
      <c r="G89" s="89"/>
      <c r="H89" s="89"/>
      <c r="I89" s="89"/>
      <c r="J89" s="89"/>
      <c r="K89" s="90"/>
      <c r="L89" s="57"/>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60"/>
      <c r="AY89" s="60"/>
      <c r="AZ89" s="60"/>
      <c r="BA89" s="60"/>
      <c r="BB89" s="60"/>
      <c r="BC89" s="60"/>
      <c r="BD89" s="60"/>
      <c r="BE89" s="60"/>
      <c r="BF89" s="60"/>
      <c r="BG89" s="60"/>
      <c r="BH89" s="60"/>
      <c r="BI89" s="60"/>
      <c r="BJ89" s="60"/>
      <c r="BK89" s="60"/>
      <c r="BL89" s="60"/>
      <c r="BM89" s="60"/>
      <c r="BN89" s="60"/>
      <c r="BO89" s="60"/>
      <c r="BP89" s="60"/>
      <c r="BQ89" s="60"/>
      <c r="BR89" s="60"/>
      <c r="BS89" s="60"/>
      <c r="BT89" s="60"/>
      <c r="BU89" s="60"/>
      <c r="BV89" s="60"/>
      <c r="BW89" s="60"/>
      <c r="BX89" s="60"/>
      <c r="BY89" s="60"/>
      <c r="BZ89" s="60"/>
      <c r="CA89" s="60"/>
      <c r="CB89" s="60"/>
      <c r="CC89" s="60"/>
      <c r="CD89" s="60"/>
      <c r="CE89" s="60"/>
      <c r="CF89" s="60"/>
      <c r="CG89" s="60"/>
      <c r="CH89" s="60"/>
      <c r="CI89" s="60"/>
      <c r="CJ89" s="60"/>
      <c r="CK89" s="60"/>
      <c r="CL89" s="60"/>
      <c r="CM89" s="60"/>
      <c r="CN89" s="60"/>
      <c r="CO89" s="60"/>
      <c r="CP89" s="60"/>
      <c r="CQ89" s="60"/>
      <c r="CR89" s="60"/>
      <c r="CS89" s="60"/>
      <c r="CT89" s="60"/>
      <c r="CU89" s="60"/>
      <c r="CV89" s="60"/>
      <c r="CW89" s="60"/>
      <c r="CX89" s="60"/>
      <c r="CY89" s="60"/>
      <c r="CZ89" s="60"/>
      <c r="DA89" s="60"/>
      <c r="DB89" s="60"/>
      <c r="DC89" s="60"/>
      <c r="DD89" s="60"/>
      <c r="DE89" s="60"/>
      <c r="DF89" s="60"/>
      <c r="DG89" s="60"/>
      <c r="DH89" s="60"/>
      <c r="DI89" s="60"/>
      <c r="DJ89" s="60"/>
      <c r="DK89" s="60"/>
      <c r="DL89" s="60"/>
      <c r="DM89" s="60"/>
      <c r="DN89" s="60"/>
      <c r="DO89" s="60"/>
      <c r="DP89" s="60"/>
      <c r="DQ89" s="60"/>
      <c r="DR89" s="60"/>
      <c r="DS89" s="60"/>
      <c r="DT89" s="60"/>
      <c r="DU89" s="60"/>
      <c r="DV89" s="60"/>
      <c r="DW89" s="60"/>
      <c r="DX89" s="60"/>
      <c r="DY89" s="60"/>
      <c r="DZ89" s="60"/>
      <c r="EA89" s="60"/>
      <c r="EB89" s="60"/>
      <c r="EC89" s="60"/>
      <c r="ED89" s="60"/>
      <c r="EE89" s="60"/>
      <c r="EF89" s="60"/>
      <c r="EG89" s="60"/>
      <c r="EH89" s="60"/>
      <c r="EI89" s="60"/>
      <c r="EJ89" s="60"/>
      <c r="EK89" s="60"/>
      <c r="EL89" s="60"/>
      <c r="EM89" s="60"/>
      <c r="EN89" s="60"/>
      <c r="EO89" s="60"/>
      <c r="EP89" s="60"/>
      <c r="EQ89" s="60"/>
      <c r="ER89" s="60"/>
      <c r="ES89" s="60"/>
      <c r="ET89" s="60"/>
      <c r="EU89" s="60"/>
      <c r="EV89" s="60"/>
      <c r="EW89" s="60"/>
      <c r="EX89" s="60"/>
      <c r="EY89" s="60"/>
      <c r="EZ89" s="60"/>
      <c r="FA89" s="60"/>
      <c r="FB89" s="60"/>
      <c r="FC89" s="60"/>
      <c r="FD89" s="60"/>
      <c r="FE89" s="60"/>
      <c r="FF89" s="60"/>
      <c r="FG89" s="60"/>
      <c r="FH89" s="60"/>
      <c r="FI89" s="60"/>
      <c r="FJ89" s="60"/>
      <c r="FK89" s="60"/>
      <c r="FL89" s="60"/>
      <c r="FM89" s="60"/>
      <c r="FN89" s="60"/>
      <c r="FO89" s="60"/>
      <c r="FP89" s="60"/>
      <c r="FQ89" s="60"/>
      <c r="FR89" s="60"/>
      <c r="FS89" s="60"/>
      <c r="FT89" s="60"/>
      <c r="FU89" s="60"/>
      <c r="FV89" s="60"/>
      <c r="FW89" s="60"/>
      <c r="FX89" s="60"/>
      <c r="FY89" s="60"/>
      <c r="FZ89" s="60"/>
      <c r="GA89" s="60"/>
      <c r="GB89" s="60"/>
      <c r="GC89" s="60"/>
      <c r="GD89" s="60"/>
      <c r="GE89" s="60"/>
      <c r="GF89" s="60"/>
      <c r="GG89" s="60"/>
      <c r="GH89" s="60"/>
      <c r="GI89" s="60"/>
      <c r="GJ89" s="60"/>
      <c r="GK89" s="60"/>
      <c r="GL89" s="60"/>
      <c r="GM89" s="60"/>
      <c r="GN89" s="60"/>
      <c r="GO89" s="60"/>
      <c r="GP89" s="60"/>
      <c r="GQ89" s="60"/>
      <c r="GR89" s="60"/>
      <c r="GS89" s="60"/>
      <c r="GT89" s="60"/>
      <c r="GU89" s="60"/>
      <c r="GV89" s="60"/>
      <c r="GW89" s="60"/>
      <c r="GX89" s="60"/>
      <c r="GY89" s="60"/>
      <c r="GZ89" s="60"/>
      <c r="HA89" s="60"/>
      <c r="HB89" s="60"/>
      <c r="HC89" s="60"/>
      <c r="HD89" s="60"/>
      <c r="HE89" s="60"/>
      <c r="HF89" s="60"/>
      <c r="HG89" s="60"/>
      <c r="HH89" s="60"/>
      <c r="HI89" s="60"/>
      <c r="HJ89" s="60"/>
      <c r="HK89" s="60"/>
      <c r="HL89" s="60"/>
      <c r="HM89" s="60"/>
      <c r="HN89" s="60"/>
      <c r="HO89" s="60"/>
      <c r="HP89" s="60"/>
      <c r="HQ89" s="60"/>
      <c r="HR89" s="60"/>
      <c r="HS89" s="60"/>
      <c r="HT89" s="60"/>
      <c r="HU89" s="60"/>
      <c r="HV89" s="60"/>
      <c r="HW89" s="60"/>
      <c r="HX89" s="60"/>
      <c r="HY89" s="60"/>
      <c r="HZ89" s="60"/>
      <c r="IA89" s="60"/>
      <c r="IB89" s="60"/>
      <c r="IC89" s="60"/>
      <c r="ID89" s="60"/>
      <c r="IE89" s="60"/>
      <c r="IF89" s="60"/>
      <c r="IG89" s="60"/>
      <c r="IH89" s="60"/>
      <c r="II89" s="60"/>
      <c r="IJ89" s="60"/>
      <c r="IK89" s="60"/>
      <c r="IL89" s="60"/>
      <c r="IM89" s="60"/>
      <c r="IN89" s="60"/>
      <c r="IO89" s="60"/>
      <c r="IP89" s="60"/>
      <c r="IQ89" s="60"/>
      <c r="IR89" s="60"/>
      <c r="IS89" s="60"/>
      <c r="IT89" s="60"/>
      <c r="IU89" s="60"/>
    </row>
    <row r="90" spans="1:255" s="58" customFormat="1" ht="135.75" customHeight="1">
      <c r="A90" s="73">
        <v>-4000</v>
      </c>
      <c r="B90" s="85" t="s">
        <v>130</v>
      </c>
      <c r="C90" s="86"/>
      <c r="D90" s="86"/>
      <c r="E90" s="86"/>
      <c r="F90" s="86"/>
      <c r="G90" s="86"/>
      <c r="H90" s="86"/>
      <c r="I90" s="86"/>
      <c r="J90" s="86"/>
      <c r="K90" s="87"/>
      <c r="L90" s="57"/>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c r="BC90" s="60"/>
      <c r="BD90" s="60"/>
      <c r="BE90" s="60"/>
      <c r="BF90" s="60"/>
      <c r="BG90" s="60"/>
      <c r="BH90" s="60"/>
      <c r="BI90" s="60"/>
      <c r="BJ90" s="60"/>
      <c r="BK90" s="60"/>
      <c r="BL90" s="60"/>
      <c r="BM90" s="60"/>
      <c r="BN90" s="60"/>
      <c r="BO90" s="60"/>
      <c r="BP90" s="60"/>
      <c r="BQ90" s="60"/>
      <c r="BR90" s="60"/>
      <c r="BS90" s="60"/>
      <c r="BT90" s="60"/>
      <c r="BU90" s="60"/>
      <c r="BV90" s="60"/>
      <c r="BW90" s="60"/>
      <c r="BX90" s="60"/>
      <c r="BY90" s="60"/>
      <c r="BZ90" s="60"/>
      <c r="CA90" s="60"/>
      <c r="CB90" s="60"/>
      <c r="CC90" s="60"/>
      <c r="CD90" s="60"/>
      <c r="CE90" s="60"/>
      <c r="CF90" s="60"/>
      <c r="CG90" s="60"/>
      <c r="CH90" s="60"/>
      <c r="CI90" s="60"/>
      <c r="CJ90" s="60"/>
      <c r="CK90" s="60"/>
      <c r="CL90" s="60"/>
      <c r="CM90" s="60"/>
      <c r="CN90" s="60"/>
      <c r="CO90" s="60"/>
      <c r="CP90" s="60"/>
      <c r="CQ90" s="60"/>
      <c r="CR90" s="60"/>
      <c r="CS90" s="60"/>
      <c r="CT90" s="60"/>
      <c r="CU90" s="60"/>
      <c r="CV90" s="60"/>
      <c r="CW90" s="60"/>
      <c r="CX90" s="60"/>
      <c r="CY90" s="60"/>
      <c r="CZ90" s="60"/>
      <c r="DA90" s="60"/>
      <c r="DB90" s="60"/>
      <c r="DC90" s="60"/>
      <c r="DD90" s="60"/>
      <c r="DE90" s="60"/>
      <c r="DF90" s="60"/>
      <c r="DG90" s="60"/>
      <c r="DH90" s="60"/>
      <c r="DI90" s="60"/>
      <c r="DJ90" s="60"/>
      <c r="DK90" s="60"/>
      <c r="DL90" s="60"/>
      <c r="DM90" s="60"/>
      <c r="DN90" s="60"/>
      <c r="DO90" s="60"/>
      <c r="DP90" s="60"/>
      <c r="DQ90" s="60"/>
      <c r="DR90" s="60"/>
      <c r="DS90" s="60"/>
      <c r="DT90" s="60"/>
      <c r="DU90" s="60"/>
      <c r="DV90" s="60"/>
      <c r="DW90" s="60"/>
      <c r="DX90" s="60"/>
      <c r="DY90" s="60"/>
      <c r="DZ90" s="60"/>
      <c r="EA90" s="60"/>
      <c r="EB90" s="60"/>
      <c r="EC90" s="60"/>
      <c r="ED90" s="60"/>
      <c r="EE90" s="60"/>
      <c r="EF90" s="60"/>
      <c r="EG90" s="60"/>
      <c r="EH90" s="60"/>
      <c r="EI90" s="60"/>
      <c r="EJ90" s="60"/>
      <c r="EK90" s="60"/>
      <c r="EL90" s="60"/>
      <c r="EM90" s="60"/>
      <c r="EN90" s="60"/>
      <c r="EO90" s="60"/>
      <c r="EP90" s="60"/>
      <c r="EQ90" s="60"/>
      <c r="ER90" s="60"/>
      <c r="ES90" s="60"/>
      <c r="ET90" s="60"/>
      <c r="EU90" s="60"/>
      <c r="EV90" s="60"/>
      <c r="EW90" s="60"/>
      <c r="EX90" s="60"/>
      <c r="EY90" s="60"/>
      <c r="EZ90" s="60"/>
      <c r="FA90" s="60"/>
      <c r="FB90" s="60"/>
      <c r="FC90" s="60"/>
      <c r="FD90" s="60"/>
      <c r="FE90" s="60"/>
      <c r="FF90" s="60"/>
      <c r="FG90" s="60"/>
      <c r="FH90" s="60"/>
      <c r="FI90" s="60"/>
      <c r="FJ90" s="60"/>
      <c r="FK90" s="60"/>
      <c r="FL90" s="60"/>
      <c r="FM90" s="60"/>
      <c r="FN90" s="60"/>
      <c r="FO90" s="60"/>
      <c r="FP90" s="60"/>
      <c r="FQ90" s="60"/>
      <c r="FR90" s="60"/>
      <c r="FS90" s="60"/>
      <c r="FT90" s="60"/>
      <c r="FU90" s="60"/>
      <c r="FV90" s="60"/>
      <c r="FW90" s="60"/>
      <c r="FX90" s="60"/>
      <c r="FY90" s="60"/>
      <c r="FZ90" s="60"/>
      <c r="GA90" s="60"/>
      <c r="GB90" s="60"/>
      <c r="GC90" s="60"/>
      <c r="GD90" s="60"/>
      <c r="GE90" s="60"/>
      <c r="GF90" s="60"/>
      <c r="GG90" s="60"/>
      <c r="GH90" s="60"/>
      <c r="GI90" s="60"/>
      <c r="GJ90" s="60"/>
      <c r="GK90" s="60"/>
      <c r="GL90" s="60"/>
      <c r="GM90" s="60"/>
      <c r="GN90" s="60"/>
      <c r="GO90" s="60"/>
      <c r="GP90" s="60"/>
      <c r="GQ90" s="60"/>
      <c r="GR90" s="60"/>
      <c r="GS90" s="60"/>
      <c r="GT90" s="60"/>
      <c r="GU90" s="60"/>
      <c r="GV90" s="60"/>
      <c r="GW90" s="60"/>
      <c r="GX90" s="60"/>
      <c r="GY90" s="60"/>
      <c r="GZ90" s="60"/>
      <c r="HA90" s="60"/>
      <c r="HB90" s="60"/>
      <c r="HC90" s="60"/>
      <c r="HD90" s="60"/>
      <c r="HE90" s="60"/>
      <c r="HF90" s="60"/>
      <c r="HG90" s="60"/>
      <c r="HH90" s="60"/>
      <c r="HI90" s="60"/>
      <c r="HJ90" s="60"/>
      <c r="HK90" s="60"/>
      <c r="HL90" s="60"/>
      <c r="HM90" s="60"/>
      <c r="HN90" s="60"/>
      <c r="HO90" s="60"/>
      <c r="HP90" s="60"/>
      <c r="HQ90" s="60"/>
      <c r="HR90" s="60"/>
      <c r="HS90" s="60"/>
      <c r="HT90" s="60"/>
      <c r="HU90" s="60"/>
      <c r="HV90" s="60"/>
      <c r="HW90" s="60"/>
      <c r="HX90" s="60"/>
      <c r="HY90" s="60"/>
      <c r="HZ90" s="60"/>
      <c r="IA90" s="60"/>
      <c r="IB90" s="60"/>
      <c r="IC90" s="60"/>
      <c r="ID90" s="60"/>
      <c r="IE90" s="60"/>
      <c r="IF90" s="60"/>
      <c r="IG90" s="60"/>
      <c r="IH90" s="60"/>
      <c r="II90" s="60"/>
      <c r="IJ90" s="60"/>
      <c r="IK90" s="60"/>
      <c r="IL90" s="60"/>
      <c r="IM90" s="60"/>
      <c r="IN90" s="60"/>
      <c r="IO90" s="60"/>
      <c r="IP90" s="60"/>
      <c r="IQ90" s="60"/>
      <c r="IR90" s="60"/>
      <c r="IS90" s="60"/>
      <c r="IT90" s="60"/>
      <c r="IU90" s="60"/>
    </row>
    <row r="91" spans="1:255" s="58" customFormat="1" ht="115.5" customHeight="1">
      <c r="A91" s="80">
        <f>0-176.8-910-278.1</f>
        <v>-1364.9</v>
      </c>
      <c r="B91" s="116" t="s">
        <v>170</v>
      </c>
      <c r="C91" s="117"/>
      <c r="D91" s="117"/>
      <c r="E91" s="117"/>
      <c r="F91" s="117"/>
      <c r="G91" s="117"/>
      <c r="H91" s="117"/>
      <c r="I91" s="117"/>
      <c r="J91" s="117"/>
      <c r="K91" s="118"/>
      <c r="L91" s="57"/>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c r="BC91" s="60"/>
      <c r="BD91" s="60"/>
      <c r="BE91" s="60"/>
      <c r="BF91" s="60"/>
      <c r="BG91" s="60"/>
      <c r="BH91" s="60"/>
      <c r="BI91" s="60"/>
      <c r="BJ91" s="60"/>
      <c r="BK91" s="60"/>
      <c r="BL91" s="60"/>
      <c r="BM91" s="60"/>
      <c r="BN91" s="60"/>
      <c r="BO91" s="60"/>
      <c r="BP91" s="60"/>
      <c r="BQ91" s="60"/>
      <c r="BR91" s="60"/>
      <c r="BS91" s="60"/>
      <c r="BT91" s="60"/>
      <c r="BU91" s="60"/>
      <c r="BV91" s="60"/>
      <c r="BW91" s="60"/>
      <c r="BX91" s="60"/>
      <c r="BY91" s="60"/>
      <c r="BZ91" s="60"/>
      <c r="CA91" s="60"/>
      <c r="CB91" s="60"/>
      <c r="CC91" s="60"/>
      <c r="CD91" s="60"/>
      <c r="CE91" s="60"/>
      <c r="CF91" s="60"/>
      <c r="CG91" s="60"/>
      <c r="CH91" s="60"/>
      <c r="CI91" s="60"/>
      <c r="CJ91" s="60"/>
      <c r="CK91" s="60"/>
      <c r="CL91" s="60"/>
      <c r="CM91" s="60"/>
      <c r="CN91" s="60"/>
      <c r="CO91" s="60"/>
      <c r="CP91" s="60"/>
      <c r="CQ91" s="60"/>
      <c r="CR91" s="60"/>
      <c r="CS91" s="60"/>
      <c r="CT91" s="60"/>
      <c r="CU91" s="60"/>
      <c r="CV91" s="60"/>
      <c r="CW91" s="60"/>
      <c r="CX91" s="60"/>
      <c r="CY91" s="60"/>
      <c r="CZ91" s="60"/>
      <c r="DA91" s="60"/>
      <c r="DB91" s="60"/>
      <c r="DC91" s="60"/>
      <c r="DD91" s="60"/>
      <c r="DE91" s="60"/>
      <c r="DF91" s="60"/>
      <c r="DG91" s="60"/>
      <c r="DH91" s="60"/>
      <c r="DI91" s="60"/>
      <c r="DJ91" s="60"/>
      <c r="DK91" s="60"/>
      <c r="DL91" s="60"/>
      <c r="DM91" s="60"/>
      <c r="DN91" s="60"/>
      <c r="DO91" s="60"/>
      <c r="DP91" s="60"/>
      <c r="DQ91" s="60"/>
      <c r="DR91" s="60"/>
      <c r="DS91" s="60"/>
      <c r="DT91" s="60"/>
      <c r="DU91" s="60"/>
      <c r="DV91" s="60"/>
      <c r="DW91" s="60"/>
      <c r="DX91" s="60"/>
      <c r="DY91" s="60"/>
      <c r="DZ91" s="60"/>
      <c r="EA91" s="60"/>
      <c r="EB91" s="60"/>
      <c r="EC91" s="60"/>
      <c r="ED91" s="60"/>
      <c r="EE91" s="60"/>
      <c r="EF91" s="60"/>
      <c r="EG91" s="60"/>
      <c r="EH91" s="60"/>
      <c r="EI91" s="60"/>
      <c r="EJ91" s="60"/>
      <c r="EK91" s="60"/>
      <c r="EL91" s="60"/>
      <c r="EM91" s="60"/>
      <c r="EN91" s="60"/>
      <c r="EO91" s="60"/>
      <c r="EP91" s="60"/>
      <c r="EQ91" s="60"/>
      <c r="ER91" s="60"/>
      <c r="ES91" s="60"/>
      <c r="ET91" s="60"/>
      <c r="EU91" s="60"/>
      <c r="EV91" s="60"/>
      <c r="EW91" s="60"/>
      <c r="EX91" s="60"/>
      <c r="EY91" s="60"/>
      <c r="EZ91" s="60"/>
      <c r="FA91" s="60"/>
      <c r="FB91" s="60"/>
      <c r="FC91" s="60"/>
      <c r="FD91" s="60"/>
      <c r="FE91" s="60"/>
      <c r="FF91" s="60"/>
      <c r="FG91" s="60"/>
      <c r="FH91" s="60"/>
      <c r="FI91" s="60"/>
      <c r="FJ91" s="60"/>
      <c r="FK91" s="60"/>
      <c r="FL91" s="60"/>
      <c r="FM91" s="60"/>
      <c r="FN91" s="60"/>
      <c r="FO91" s="60"/>
      <c r="FP91" s="60"/>
      <c r="FQ91" s="60"/>
      <c r="FR91" s="60"/>
      <c r="FS91" s="60"/>
      <c r="FT91" s="60"/>
      <c r="FU91" s="60"/>
      <c r="FV91" s="60"/>
      <c r="FW91" s="60"/>
      <c r="FX91" s="60"/>
      <c r="FY91" s="60"/>
      <c r="FZ91" s="60"/>
      <c r="GA91" s="60"/>
      <c r="GB91" s="60"/>
      <c r="GC91" s="60"/>
      <c r="GD91" s="60"/>
      <c r="GE91" s="60"/>
      <c r="GF91" s="60"/>
      <c r="GG91" s="60"/>
      <c r="GH91" s="60"/>
      <c r="GI91" s="60"/>
      <c r="GJ91" s="60"/>
      <c r="GK91" s="60"/>
      <c r="GL91" s="60"/>
      <c r="GM91" s="60"/>
      <c r="GN91" s="60"/>
      <c r="GO91" s="60"/>
      <c r="GP91" s="60"/>
      <c r="GQ91" s="60"/>
      <c r="GR91" s="60"/>
      <c r="GS91" s="60"/>
      <c r="GT91" s="60"/>
      <c r="GU91" s="60"/>
      <c r="GV91" s="60"/>
      <c r="GW91" s="60"/>
      <c r="GX91" s="60"/>
      <c r="GY91" s="60"/>
      <c r="GZ91" s="60"/>
      <c r="HA91" s="60"/>
      <c r="HB91" s="60"/>
      <c r="HC91" s="60"/>
      <c r="HD91" s="60"/>
      <c r="HE91" s="60"/>
      <c r="HF91" s="60"/>
      <c r="HG91" s="60"/>
      <c r="HH91" s="60"/>
      <c r="HI91" s="60"/>
      <c r="HJ91" s="60"/>
      <c r="HK91" s="60"/>
      <c r="HL91" s="60"/>
      <c r="HM91" s="60"/>
      <c r="HN91" s="60"/>
      <c r="HO91" s="60"/>
      <c r="HP91" s="60"/>
      <c r="HQ91" s="60"/>
      <c r="HR91" s="60"/>
      <c r="HS91" s="60"/>
      <c r="HT91" s="60"/>
      <c r="HU91" s="60"/>
      <c r="HV91" s="60"/>
      <c r="HW91" s="60"/>
      <c r="HX91" s="60"/>
      <c r="HY91" s="60"/>
      <c r="HZ91" s="60"/>
      <c r="IA91" s="60"/>
      <c r="IB91" s="60"/>
      <c r="IC91" s="60"/>
      <c r="ID91" s="60"/>
      <c r="IE91" s="60"/>
      <c r="IF91" s="60"/>
      <c r="IG91" s="60"/>
      <c r="IH91" s="60"/>
      <c r="II91" s="60"/>
      <c r="IJ91" s="60"/>
      <c r="IK91" s="60"/>
      <c r="IL91" s="60"/>
      <c r="IM91" s="60"/>
      <c r="IN91" s="60"/>
      <c r="IO91" s="60"/>
      <c r="IP91" s="60"/>
      <c r="IQ91" s="60"/>
      <c r="IR91" s="60"/>
      <c r="IS91" s="60"/>
      <c r="IT91" s="60"/>
      <c r="IU91" s="60"/>
    </row>
    <row r="92" spans="1:255" s="58" customFormat="1" ht="52.5" customHeight="1">
      <c r="A92" s="80">
        <v>4176.8</v>
      </c>
      <c r="B92" s="116" t="s">
        <v>172</v>
      </c>
      <c r="C92" s="117"/>
      <c r="D92" s="117"/>
      <c r="E92" s="117"/>
      <c r="F92" s="117"/>
      <c r="G92" s="117"/>
      <c r="H92" s="117"/>
      <c r="I92" s="117"/>
      <c r="J92" s="117"/>
      <c r="K92" s="118"/>
      <c r="L92" s="57"/>
      <c r="M92" s="60"/>
      <c r="N92" s="60"/>
      <c r="O92" s="60"/>
      <c r="P92" s="60"/>
      <c r="Q92" s="60"/>
      <c r="R92" s="60"/>
      <c r="S92" s="60"/>
      <c r="T92" s="60"/>
      <c r="U92" s="60"/>
      <c r="V92" s="60"/>
      <c r="W92" s="60"/>
      <c r="X92" s="60"/>
      <c r="Y92" s="60"/>
      <c r="Z92" s="60"/>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60"/>
      <c r="BB92" s="60"/>
      <c r="BC92" s="60"/>
      <c r="BD92" s="60"/>
      <c r="BE92" s="60"/>
      <c r="BF92" s="60"/>
      <c r="BG92" s="60"/>
      <c r="BH92" s="60"/>
      <c r="BI92" s="60"/>
      <c r="BJ92" s="60"/>
      <c r="BK92" s="60"/>
      <c r="BL92" s="60"/>
      <c r="BM92" s="60"/>
      <c r="BN92" s="60"/>
      <c r="BO92" s="60"/>
      <c r="BP92" s="60"/>
      <c r="BQ92" s="60"/>
      <c r="BR92" s="60"/>
      <c r="BS92" s="60"/>
      <c r="BT92" s="60"/>
      <c r="BU92" s="60"/>
      <c r="BV92" s="60"/>
      <c r="BW92" s="60"/>
      <c r="BX92" s="60"/>
      <c r="BY92" s="60"/>
      <c r="BZ92" s="60"/>
      <c r="CA92" s="60"/>
      <c r="CB92" s="60"/>
      <c r="CC92" s="60"/>
      <c r="CD92" s="60"/>
      <c r="CE92" s="60"/>
      <c r="CF92" s="60"/>
      <c r="CG92" s="60"/>
      <c r="CH92" s="60"/>
      <c r="CI92" s="60"/>
      <c r="CJ92" s="60"/>
      <c r="CK92" s="60"/>
      <c r="CL92" s="60"/>
      <c r="CM92" s="60"/>
      <c r="CN92" s="60"/>
      <c r="CO92" s="60"/>
      <c r="CP92" s="60"/>
      <c r="CQ92" s="60"/>
      <c r="CR92" s="60"/>
      <c r="CS92" s="60"/>
      <c r="CT92" s="60"/>
      <c r="CU92" s="60"/>
      <c r="CV92" s="60"/>
      <c r="CW92" s="60"/>
      <c r="CX92" s="60"/>
      <c r="CY92" s="60"/>
      <c r="CZ92" s="60"/>
      <c r="DA92" s="60"/>
      <c r="DB92" s="60"/>
      <c r="DC92" s="60"/>
      <c r="DD92" s="60"/>
      <c r="DE92" s="60"/>
      <c r="DF92" s="60"/>
      <c r="DG92" s="60"/>
      <c r="DH92" s="60"/>
      <c r="DI92" s="60"/>
      <c r="DJ92" s="60"/>
      <c r="DK92" s="60"/>
      <c r="DL92" s="60"/>
      <c r="DM92" s="60"/>
      <c r="DN92" s="60"/>
      <c r="DO92" s="60"/>
      <c r="DP92" s="60"/>
      <c r="DQ92" s="60"/>
      <c r="DR92" s="60"/>
      <c r="DS92" s="60"/>
      <c r="DT92" s="60"/>
      <c r="DU92" s="60"/>
      <c r="DV92" s="60"/>
      <c r="DW92" s="60"/>
      <c r="DX92" s="60"/>
      <c r="DY92" s="60"/>
      <c r="DZ92" s="60"/>
      <c r="EA92" s="60"/>
      <c r="EB92" s="60"/>
      <c r="EC92" s="60"/>
      <c r="ED92" s="60"/>
      <c r="EE92" s="60"/>
      <c r="EF92" s="60"/>
      <c r="EG92" s="60"/>
      <c r="EH92" s="60"/>
      <c r="EI92" s="60"/>
      <c r="EJ92" s="60"/>
      <c r="EK92" s="60"/>
      <c r="EL92" s="60"/>
      <c r="EM92" s="60"/>
      <c r="EN92" s="60"/>
      <c r="EO92" s="60"/>
      <c r="EP92" s="60"/>
      <c r="EQ92" s="60"/>
      <c r="ER92" s="60"/>
      <c r="ES92" s="60"/>
      <c r="ET92" s="60"/>
      <c r="EU92" s="60"/>
      <c r="EV92" s="60"/>
      <c r="EW92" s="60"/>
      <c r="EX92" s="60"/>
      <c r="EY92" s="60"/>
      <c r="EZ92" s="60"/>
      <c r="FA92" s="60"/>
      <c r="FB92" s="60"/>
      <c r="FC92" s="60"/>
      <c r="FD92" s="60"/>
      <c r="FE92" s="60"/>
      <c r="FF92" s="60"/>
      <c r="FG92" s="60"/>
      <c r="FH92" s="60"/>
      <c r="FI92" s="60"/>
      <c r="FJ92" s="60"/>
      <c r="FK92" s="60"/>
      <c r="FL92" s="60"/>
      <c r="FM92" s="60"/>
      <c r="FN92" s="60"/>
      <c r="FO92" s="60"/>
      <c r="FP92" s="60"/>
      <c r="FQ92" s="60"/>
      <c r="FR92" s="60"/>
      <c r="FS92" s="60"/>
      <c r="FT92" s="60"/>
      <c r="FU92" s="60"/>
      <c r="FV92" s="60"/>
      <c r="FW92" s="60"/>
      <c r="FX92" s="60"/>
      <c r="FY92" s="60"/>
      <c r="FZ92" s="60"/>
      <c r="GA92" s="60"/>
      <c r="GB92" s="60"/>
      <c r="GC92" s="60"/>
      <c r="GD92" s="60"/>
      <c r="GE92" s="60"/>
      <c r="GF92" s="60"/>
      <c r="GG92" s="60"/>
      <c r="GH92" s="60"/>
      <c r="GI92" s="60"/>
      <c r="GJ92" s="60"/>
      <c r="GK92" s="60"/>
      <c r="GL92" s="60"/>
      <c r="GM92" s="60"/>
      <c r="GN92" s="60"/>
      <c r="GO92" s="60"/>
      <c r="GP92" s="60"/>
      <c r="GQ92" s="60"/>
      <c r="GR92" s="60"/>
      <c r="GS92" s="60"/>
      <c r="GT92" s="60"/>
      <c r="GU92" s="60"/>
      <c r="GV92" s="60"/>
      <c r="GW92" s="60"/>
      <c r="GX92" s="60"/>
      <c r="GY92" s="60"/>
      <c r="GZ92" s="60"/>
      <c r="HA92" s="60"/>
      <c r="HB92" s="60"/>
      <c r="HC92" s="60"/>
      <c r="HD92" s="60"/>
      <c r="HE92" s="60"/>
      <c r="HF92" s="60"/>
      <c r="HG92" s="60"/>
      <c r="HH92" s="60"/>
      <c r="HI92" s="60"/>
      <c r="HJ92" s="60"/>
      <c r="HK92" s="60"/>
      <c r="HL92" s="60"/>
      <c r="HM92" s="60"/>
      <c r="HN92" s="60"/>
      <c r="HO92" s="60"/>
      <c r="HP92" s="60"/>
      <c r="HQ92" s="60"/>
      <c r="HR92" s="60"/>
      <c r="HS92" s="60"/>
      <c r="HT92" s="60"/>
      <c r="HU92" s="60"/>
      <c r="HV92" s="60"/>
      <c r="HW92" s="60"/>
      <c r="HX92" s="60"/>
      <c r="HY92" s="60"/>
      <c r="HZ92" s="60"/>
      <c r="IA92" s="60"/>
      <c r="IB92" s="60"/>
      <c r="IC92" s="60"/>
      <c r="ID92" s="60"/>
      <c r="IE92" s="60"/>
      <c r="IF92" s="60"/>
      <c r="IG92" s="60"/>
      <c r="IH92" s="60"/>
      <c r="II92" s="60"/>
      <c r="IJ92" s="60"/>
      <c r="IK92" s="60"/>
      <c r="IL92" s="60"/>
      <c r="IM92" s="60"/>
      <c r="IN92" s="60"/>
      <c r="IO92" s="60"/>
      <c r="IP92" s="60"/>
      <c r="IQ92" s="60"/>
      <c r="IR92" s="60"/>
      <c r="IS92" s="60"/>
      <c r="IT92" s="60"/>
      <c r="IU92" s="60"/>
    </row>
    <row r="93" spans="1:255" s="58" customFormat="1" ht="110.25" customHeight="1">
      <c r="A93" s="80">
        <v>760</v>
      </c>
      <c r="B93" s="116" t="s">
        <v>131</v>
      </c>
      <c r="C93" s="117"/>
      <c r="D93" s="117"/>
      <c r="E93" s="117"/>
      <c r="F93" s="117"/>
      <c r="G93" s="117"/>
      <c r="H93" s="117"/>
      <c r="I93" s="117"/>
      <c r="J93" s="117"/>
      <c r="K93" s="118"/>
      <c r="L93" s="57"/>
      <c r="M93" s="60"/>
      <c r="N93" s="60"/>
      <c r="O93" s="60"/>
      <c r="P93" s="60"/>
      <c r="Q93" s="60"/>
      <c r="R93" s="60"/>
      <c r="S93" s="60"/>
      <c r="T93" s="60"/>
      <c r="U93" s="60"/>
      <c r="V93" s="60"/>
      <c r="W93" s="60"/>
      <c r="X93" s="60"/>
      <c r="Y93" s="60"/>
      <c r="Z93" s="60"/>
      <c r="AA93" s="60"/>
      <c r="AB93" s="60"/>
      <c r="AC93" s="60"/>
      <c r="AD93" s="60"/>
      <c r="AE93" s="60"/>
      <c r="AF93" s="60"/>
      <c r="AG93" s="60"/>
      <c r="AH93" s="60"/>
      <c r="AI93" s="60"/>
      <c r="AJ93" s="60"/>
      <c r="AK93" s="60"/>
      <c r="AL93" s="60"/>
      <c r="AM93" s="60"/>
      <c r="AN93" s="60"/>
      <c r="AO93" s="60"/>
      <c r="AP93" s="60"/>
      <c r="AQ93" s="60"/>
      <c r="AR93" s="60"/>
      <c r="AS93" s="60"/>
      <c r="AT93" s="60"/>
      <c r="AU93" s="60"/>
      <c r="AV93" s="60"/>
      <c r="AW93" s="60"/>
      <c r="AX93" s="60"/>
      <c r="AY93" s="60"/>
      <c r="AZ93" s="60"/>
      <c r="BA93" s="60"/>
      <c r="BB93" s="60"/>
      <c r="BC93" s="60"/>
      <c r="BD93" s="60"/>
      <c r="BE93" s="60"/>
      <c r="BF93" s="60"/>
      <c r="BG93" s="60"/>
      <c r="BH93" s="60"/>
      <c r="BI93" s="60"/>
      <c r="BJ93" s="60"/>
      <c r="BK93" s="60"/>
      <c r="BL93" s="60"/>
      <c r="BM93" s="60"/>
      <c r="BN93" s="60"/>
      <c r="BO93" s="60"/>
      <c r="BP93" s="60"/>
      <c r="BQ93" s="60"/>
      <c r="BR93" s="60"/>
      <c r="BS93" s="60"/>
      <c r="BT93" s="60"/>
      <c r="BU93" s="60"/>
      <c r="BV93" s="60"/>
      <c r="BW93" s="60"/>
      <c r="BX93" s="60"/>
      <c r="BY93" s="60"/>
      <c r="BZ93" s="60"/>
      <c r="CA93" s="60"/>
      <c r="CB93" s="60"/>
      <c r="CC93" s="60"/>
      <c r="CD93" s="60"/>
      <c r="CE93" s="60"/>
      <c r="CF93" s="60"/>
      <c r="CG93" s="60"/>
      <c r="CH93" s="60"/>
      <c r="CI93" s="60"/>
      <c r="CJ93" s="60"/>
      <c r="CK93" s="60"/>
      <c r="CL93" s="60"/>
      <c r="CM93" s="60"/>
      <c r="CN93" s="60"/>
      <c r="CO93" s="60"/>
      <c r="CP93" s="60"/>
      <c r="CQ93" s="60"/>
      <c r="CR93" s="60"/>
      <c r="CS93" s="60"/>
      <c r="CT93" s="60"/>
      <c r="CU93" s="60"/>
      <c r="CV93" s="60"/>
      <c r="CW93" s="60"/>
      <c r="CX93" s="60"/>
      <c r="CY93" s="60"/>
      <c r="CZ93" s="60"/>
      <c r="DA93" s="60"/>
      <c r="DB93" s="60"/>
      <c r="DC93" s="60"/>
      <c r="DD93" s="60"/>
      <c r="DE93" s="60"/>
      <c r="DF93" s="60"/>
      <c r="DG93" s="60"/>
      <c r="DH93" s="60"/>
      <c r="DI93" s="60"/>
      <c r="DJ93" s="60"/>
      <c r="DK93" s="60"/>
      <c r="DL93" s="60"/>
      <c r="DM93" s="60"/>
      <c r="DN93" s="60"/>
      <c r="DO93" s="60"/>
      <c r="DP93" s="60"/>
      <c r="DQ93" s="60"/>
      <c r="DR93" s="60"/>
      <c r="DS93" s="60"/>
      <c r="DT93" s="60"/>
      <c r="DU93" s="60"/>
      <c r="DV93" s="60"/>
      <c r="DW93" s="60"/>
      <c r="DX93" s="60"/>
      <c r="DY93" s="60"/>
      <c r="DZ93" s="60"/>
      <c r="EA93" s="60"/>
      <c r="EB93" s="60"/>
      <c r="EC93" s="60"/>
      <c r="ED93" s="60"/>
      <c r="EE93" s="60"/>
      <c r="EF93" s="60"/>
      <c r="EG93" s="60"/>
      <c r="EH93" s="60"/>
      <c r="EI93" s="60"/>
      <c r="EJ93" s="60"/>
      <c r="EK93" s="60"/>
      <c r="EL93" s="60"/>
      <c r="EM93" s="60"/>
      <c r="EN93" s="60"/>
      <c r="EO93" s="60"/>
      <c r="EP93" s="60"/>
      <c r="EQ93" s="60"/>
      <c r="ER93" s="60"/>
      <c r="ES93" s="60"/>
      <c r="ET93" s="60"/>
      <c r="EU93" s="60"/>
      <c r="EV93" s="60"/>
      <c r="EW93" s="60"/>
      <c r="EX93" s="60"/>
      <c r="EY93" s="60"/>
      <c r="EZ93" s="60"/>
      <c r="FA93" s="60"/>
      <c r="FB93" s="60"/>
      <c r="FC93" s="60"/>
      <c r="FD93" s="60"/>
      <c r="FE93" s="60"/>
      <c r="FF93" s="60"/>
      <c r="FG93" s="60"/>
      <c r="FH93" s="60"/>
      <c r="FI93" s="60"/>
      <c r="FJ93" s="60"/>
      <c r="FK93" s="60"/>
      <c r="FL93" s="60"/>
      <c r="FM93" s="60"/>
      <c r="FN93" s="60"/>
      <c r="FO93" s="60"/>
      <c r="FP93" s="60"/>
      <c r="FQ93" s="60"/>
      <c r="FR93" s="60"/>
      <c r="FS93" s="60"/>
      <c r="FT93" s="60"/>
      <c r="FU93" s="60"/>
      <c r="FV93" s="60"/>
      <c r="FW93" s="60"/>
      <c r="FX93" s="60"/>
      <c r="FY93" s="60"/>
      <c r="FZ93" s="60"/>
      <c r="GA93" s="60"/>
      <c r="GB93" s="60"/>
      <c r="GC93" s="60"/>
      <c r="GD93" s="60"/>
      <c r="GE93" s="60"/>
      <c r="GF93" s="60"/>
      <c r="GG93" s="60"/>
      <c r="GH93" s="60"/>
      <c r="GI93" s="60"/>
      <c r="GJ93" s="60"/>
      <c r="GK93" s="60"/>
      <c r="GL93" s="60"/>
      <c r="GM93" s="60"/>
      <c r="GN93" s="60"/>
      <c r="GO93" s="60"/>
      <c r="GP93" s="60"/>
      <c r="GQ93" s="60"/>
      <c r="GR93" s="60"/>
      <c r="GS93" s="60"/>
      <c r="GT93" s="60"/>
      <c r="GU93" s="60"/>
      <c r="GV93" s="60"/>
      <c r="GW93" s="60"/>
      <c r="GX93" s="60"/>
      <c r="GY93" s="60"/>
      <c r="GZ93" s="60"/>
      <c r="HA93" s="60"/>
      <c r="HB93" s="60"/>
      <c r="HC93" s="60"/>
      <c r="HD93" s="60"/>
      <c r="HE93" s="60"/>
      <c r="HF93" s="60"/>
      <c r="HG93" s="60"/>
      <c r="HH93" s="60"/>
      <c r="HI93" s="60"/>
      <c r="HJ93" s="60"/>
      <c r="HK93" s="60"/>
      <c r="HL93" s="60"/>
      <c r="HM93" s="60"/>
      <c r="HN93" s="60"/>
      <c r="HO93" s="60"/>
      <c r="HP93" s="60"/>
      <c r="HQ93" s="60"/>
      <c r="HR93" s="60"/>
      <c r="HS93" s="60"/>
      <c r="HT93" s="60"/>
      <c r="HU93" s="60"/>
      <c r="HV93" s="60"/>
      <c r="HW93" s="60"/>
      <c r="HX93" s="60"/>
      <c r="HY93" s="60"/>
      <c r="HZ93" s="60"/>
      <c r="IA93" s="60"/>
      <c r="IB93" s="60"/>
      <c r="IC93" s="60"/>
      <c r="ID93" s="60"/>
      <c r="IE93" s="60"/>
      <c r="IF93" s="60"/>
      <c r="IG93" s="60"/>
      <c r="IH93" s="60"/>
      <c r="II93" s="60"/>
      <c r="IJ93" s="60"/>
      <c r="IK93" s="60"/>
      <c r="IL93" s="60"/>
      <c r="IM93" s="60"/>
      <c r="IN93" s="60"/>
      <c r="IO93" s="60"/>
      <c r="IP93" s="60"/>
      <c r="IQ93" s="60"/>
      <c r="IR93" s="60"/>
      <c r="IS93" s="60"/>
      <c r="IT93" s="60"/>
      <c r="IU93" s="60"/>
    </row>
    <row r="94" spans="1:255" s="58" customFormat="1" ht="79.5" customHeight="1">
      <c r="A94" s="80">
        <v>150</v>
      </c>
      <c r="B94" s="116" t="s">
        <v>132</v>
      </c>
      <c r="C94" s="117"/>
      <c r="D94" s="117"/>
      <c r="E94" s="117"/>
      <c r="F94" s="117"/>
      <c r="G94" s="117"/>
      <c r="H94" s="117"/>
      <c r="I94" s="117"/>
      <c r="J94" s="117"/>
      <c r="K94" s="118"/>
      <c r="L94" s="57"/>
      <c r="M94" s="60"/>
      <c r="N94" s="60"/>
      <c r="O94" s="60"/>
      <c r="P94" s="60"/>
      <c r="Q94" s="60"/>
      <c r="R94" s="60"/>
      <c r="S94" s="60"/>
      <c r="T94" s="60"/>
      <c r="U94" s="60"/>
      <c r="V94" s="60"/>
      <c r="W94" s="60"/>
      <c r="X94" s="60"/>
      <c r="Y94" s="60"/>
      <c r="Z94" s="60"/>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60"/>
      <c r="BA94" s="60"/>
      <c r="BB94" s="60"/>
      <c r="BC94" s="60"/>
      <c r="BD94" s="60"/>
      <c r="BE94" s="60"/>
      <c r="BF94" s="60"/>
      <c r="BG94" s="60"/>
      <c r="BH94" s="60"/>
      <c r="BI94" s="60"/>
      <c r="BJ94" s="60"/>
      <c r="BK94" s="60"/>
      <c r="BL94" s="60"/>
      <c r="BM94" s="60"/>
      <c r="BN94" s="60"/>
      <c r="BO94" s="60"/>
      <c r="BP94" s="60"/>
      <c r="BQ94" s="60"/>
      <c r="BR94" s="60"/>
      <c r="BS94" s="60"/>
      <c r="BT94" s="60"/>
      <c r="BU94" s="60"/>
      <c r="BV94" s="60"/>
      <c r="BW94" s="60"/>
      <c r="BX94" s="60"/>
      <c r="BY94" s="60"/>
      <c r="BZ94" s="60"/>
      <c r="CA94" s="60"/>
      <c r="CB94" s="60"/>
      <c r="CC94" s="60"/>
      <c r="CD94" s="60"/>
      <c r="CE94" s="60"/>
      <c r="CF94" s="60"/>
      <c r="CG94" s="60"/>
      <c r="CH94" s="60"/>
      <c r="CI94" s="60"/>
      <c r="CJ94" s="60"/>
      <c r="CK94" s="60"/>
      <c r="CL94" s="60"/>
      <c r="CM94" s="60"/>
      <c r="CN94" s="60"/>
      <c r="CO94" s="60"/>
      <c r="CP94" s="60"/>
      <c r="CQ94" s="60"/>
      <c r="CR94" s="60"/>
      <c r="CS94" s="60"/>
      <c r="CT94" s="60"/>
      <c r="CU94" s="60"/>
      <c r="CV94" s="60"/>
      <c r="CW94" s="60"/>
      <c r="CX94" s="60"/>
      <c r="CY94" s="60"/>
      <c r="CZ94" s="60"/>
      <c r="DA94" s="60"/>
      <c r="DB94" s="60"/>
      <c r="DC94" s="60"/>
      <c r="DD94" s="60"/>
      <c r="DE94" s="60"/>
      <c r="DF94" s="60"/>
      <c r="DG94" s="60"/>
      <c r="DH94" s="60"/>
      <c r="DI94" s="60"/>
      <c r="DJ94" s="60"/>
      <c r="DK94" s="60"/>
      <c r="DL94" s="60"/>
      <c r="DM94" s="60"/>
      <c r="DN94" s="60"/>
      <c r="DO94" s="60"/>
      <c r="DP94" s="60"/>
      <c r="DQ94" s="60"/>
      <c r="DR94" s="60"/>
      <c r="DS94" s="60"/>
      <c r="DT94" s="60"/>
      <c r="DU94" s="60"/>
      <c r="DV94" s="60"/>
      <c r="DW94" s="60"/>
      <c r="DX94" s="60"/>
      <c r="DY94" s="60"/>
      <c r="DZ94" s="60"/>
      <c r="EA94" s="60"/>
      <c r="EB94" s="60"/>
      <c r="EC94" s="60"/>
      <c r="ED94" s="60"/>
      <c r="EE94" s="60"/>
      <c r="EF94" s="60"/>
      <c r="EG94" s="60"/>
      <c r="EH94" s="60"/>
      <c r="EI94" s="60"/>
      <c r="EJ94" s="60"/>
      <c r="EK94" s="60"/>
      <c r="EL94" s="60"/>
      <c r="EM94" s="60"/>
      <c r="EN94" s="60"/>
      <c r="EO94" s="60"/>
      <c r="EP94" s="60"/>
      <c r="EQ94" s="60"/>
      <c r="ER94" s="60"/>
      <c r="ES94" s="60"/>
      <c r="ET94" s="60"/>
      <c r="EU94" s="60"/>
      <c r="EV94" s="60"/>
      <c r="EW94" s="60"/>
      <c r="EX94" s="60"/>
      <c r="EY94" s="60"/>
      <c r="EZ94" s="60"/>
      <c r="FA94" s="60"/>
      <c r="FB94" s="60"/>
      <c r="FC94" s="60"/>
      <c r="FD94" s="60"/>
      <c r="FE94" s="60"/>
      <c r="FF94" s="60"/>
      <c r="FG94" s="60"/>
      <c r="FH94" s="60"/>
      <c r="FI94" s="60"/>
      <c r="FJ94" s="60"/>
      <c r="FK94" s="60"/>
      <c r="FL94" s="60"/>
      <c r="FM94" s="60"/>
      <c r="FN94" s="60"/>
      <c r="FO94" s="60"/>
      <c r="FP94" s="60"/>
      <c r="FQ94" s="60"/>
      <c r="FR94" s="60"/>
      <c r="FS94" s="60"/>
      <c r="FT94" s="60"/>
      <c r="FU94" s="60"/>
      <c r="FV94" s="60"/>
      <c r="FW94" s="60"/>
      <c r="FX94" s="60"/>
      <c r="FY94" s="60"/>
      <c r="FZ94" s="60"/>
      <c r="GA94" s="60"/>
      <c r="GB94" s="60"/>
      <c r="GC94" s="60"/>
      <c r="GD94" s="60"/>
      <c r="GE94" s="60"/>
      <c r="GF94" s="60"/>
      <c r="GG94" s="60"/>
      <c r="GH94" s="60"/>
      <c r="GI94" s="60"/>
      <c r="GJ94" s="60"/>
      <c r="GK94" s="60"/>
      <c r="GL94" s="60"/>
      <c r="GM94" s="60"/>
      <c r="GN94" s="60"/>
      <c r="GO94" s="60"/>
      <c r="GP94" s="60"/>
      <c r="GQ94" s="60"/>
      <c r="GR94" s="60"/>
      <c r="GS94" s="60"/>
      <c r="GT94" s="60"/>
      <c r="GU94" s="60"/>
      <c r="GV94" s="60"/>
      <c r="GW94" s="60"/>
      <c r="GX94" s="60"/>
      <c r="GY94" s="60"/>
      <c r="GZ94" s="60"/>
      <c r="HA94" s="60"/>
      <c r="HB94" s="60"/>
      <c r="HC94" s="60"/>
      <c r="HD94" s="60"/>
      <c r="HE94" s="60"/>
      <c r="HF94" s="60"/>
      <c r="HG94" s="60"/>
      <c r="HH94" s="60"/>
      <c r="HI94" s="60"/>
      <c r="HJ94" s="60"/>
      <c r="HK94" s="60"/>
      <c r="HL94" s="60"/>
      <c r="HM94" s="60"/>
      <c r="HN94" s="60"/>
      <c r="HO94" s="60"/>
      <c r="HP94" s="60"/>
      <c r="HQ94" s="60"/>
      <c r="HR94" s="60"/>
      <c r="HS94" s="60"/>
      <c r="HT94" s="60"/>
      <c r="HU94" s="60"/>
      <c r="HV94" s="60"/>
      <c r="HW94" s="60"/>
      <c r="HX94" s="60"/>
      <c r="HY94" s="60"/>
      <c r="HZ94" s="60"/>
      <c r="IA94" s="60"/>
      <c r="IB94" s="60"/>
      <c r="IC94" s="60"/>
      <c r="ID94" s="60"/>
      <c r="IE94" s="60"/>
      <c r="IF94" s="60"/>
      <c r="IG94" s="60"/>
      <c r="IH94" s="60"/>
      <c r="II94" s="60"/>
      <c r="IJ94" s="60"/>
      <c r="IK94" s="60"/>
      <c r="IL94" s="60"/>
      <c r="IM94" s="60"/>
      <c r="IN94" s="60"/>
      <c r="IO94" s="60"/>
      <c r="IP94" s="60"/>
      <c r="IQ94" s="60"/>
      <c r="IR94" s="60"/>
      <c r="IS94" s="60"/>
      <c r="IT94" s="60"/>
      <c r="IU94" s="60"/>
    </row>
    <row r="95" spans="1:255" s="58" customFormat="1" ht="55.5" customHeight="1">
      <c r="A95" s="80">
        <v>-106.3</v>
      </c>
      <c r="B95" s="119" t="s">
        <v>137</v>
      </c>
      <c r="C95" s="120"/>
      <c r="D95" s="120"/>
      <c r="E95" s="120"/>
      <c r="F95" s="120"/>
      <c r="G95" s="120"/>
      <c r="H95" s="120"/>
      <c r="I95" s="120"/>
      <c r="J95" s="120"/>
      <c r="K95" s="127"/>
      <c r="L95" s="57"/>
      <c r="M95" s="60"/>
      <c r="N95" s="60"/>
      <c r="O95" s="60"/>
      <c r="P95" s="60"/>
      <c r="Q95" s="60"/>
      <c r="R95" s="60"/>
      <c r="S95" s="60"/>
      <c r="T95" s="60"/>
      <c r="U95" s="60"/>
      <c r="V95" s="60"/>
      <c r="W95" s="60"/>
      <c r="X95" s="60"/>
      <c r="Y95" s="60"/>
      <c r="Z95" s="60"/>
      <c r="AA95" s="60"/>
      <c r="AB95" s="60"/>
      <c r="AC95" s="60"/>
      <c r="AD95" s="60"/>
      <c r="AE95" s="60"/>
      <c r="AF95" s="60"/>
      <c r="AG95" s="60"/>
      <c r="AH95" s="60"/>
      <c r="AI95" s="60"/>
      <c r="AJ95" s="60"/>
      <c r="AK95" s="60"/>
      <c r="AL95" s="60"/>
      <c r="AM95" s="60"/>
      <c r="AN95" s="60"/>
      <c r="AO95" s="60"/>
      <c r="AP95" s="60"/>
      <c r="AQ95" s="60"/>
      <c r="AR95" s="60"/>
      <c r="AS95" s="60"/>
      <c r="AT95" s="60"/>
      <c r="AU95" s="60"/>
      <c r="AV95" s="60"/>
      <c r="AW95" s="60"/>
      <c r="AX95" s="60"/>
      <c r="AY95" s="60"/>
      <c r="AZ95" s="60"/>
      <c r="BA95" s="60"/>
      <c r="BB95" s="60"/>
      <c r="BC95" s="60"/>
      <c r="BD95" s="60"/>
      <c r="BE95" s="60"/>
      <c r="BF95" s="60"/>
      <c r="BG95" s="60"/>
      <c r="BH95" s="60"/>
      <c r="BI95" s="60"/>
      <c r="BJ95" s="60"/>
      <c r="BK95" s="60"/>
      <c r="BL95" s="60"/>
      <c r="BM95" s="60"/>
      <c r="BN95" s="60"/>
      <c r="BO95" s="60"/>
      <c r="BP95" s="60"/>
      <c r="BQ95" s="60"/>
      <c r="BR95" s="60"/>
      <c r="BS95" s="60"/>
      <c r="BT95" s="60"/>
      <c r="BU95" s="60"/>
      <c r="BV95" s="60"/>
      <c r="BW95" s="60"/>
      <c r="BX95" s="60"/>
      <c r="BY95" s="60"/>
      <c r="BZ95" s="60"/>
      <c r="CA95" s="60"/>
      <c r="CB95" s="60"/>
      <c r="CC95" s="60"/>
      <c r="CD95" s="60"/>
      <c r="CE95" s="60"/>
      <c r="CF95" s="60"/>
      <c r="CG95" s="60"/>
      <c r="CH95" s="60"/>
      <c r="CI95" s="60"/>
      <c r="CJ95" s="60"/>
      <c r="CK95" s="60"/>
      <c r="CL95" s="60"/>
      <c r="CM95" s="60"/>
      <c r="CN95" s="60"/>
      <c r="CO95" s="60"/>
      <c r="CP95" s="60"/>
      <c r="CQ95" s="60"/>
      <c r="CR95" s="60"/>
      <c r="CS95" s="60"/>
      <c r="CT95" s="60"/>
      <c r="CU95" s="60"/>
      <c r="CV95" s="60"/>
      <c r="CW95" s="60"/>
      <c r="CX95" s="60"/>
      <c r="CY95" s="60"/>
      <c r="CZ95" s="60"/>
      <c r="DA95" s="60"/>
      <c r="DB95" s="60"/>
      <c r="DC95" s="60"/>
      <c r="DD95" s="60"/>
      <c r="DE95" s="60"/>
      <c r="DF95" s="60"/>
      <c r="DG95" s="60"/>
      <c r="DH95" s="60"/>
      <c r="DI95" s="60"/>
      <c r="DJ95" s="60"/>
      <c r="DK95" s="60"/>
      <c r="DL95" s="60"/>
      <c r="DM95" s="60"/>
      <c r="DN95" s="60"/>
      <c r="DO95" s="60"/>
      <c r="DP95" s="60"/>
      <c r="DQ95" s="60"/>
      <c r="DR95" s="60"/>
      <c r="DS95" s="60"/>
      <c r="DT95" s="60"/>
      <c r="DU95" s="60"/>
      <c r="DV95" s="60"/>
      <c r="DW95" s="60"/>
      <c r="DX95" s="60"/>
      <c r="DY95" s="60"/>
      <c r="DZ95" s="60"/>
      <c r="EA95" s="60"/>
      <c r="EB95" s="60"/>
      <c r="EC95" s="60"/>
      <c r="ED95" s="60"/>
      <c r="EE95" s="60"/>
      <c r="EF95" s="60"/>
      <c r="EG95" s="60"/>
      <c r="EH95" s="60"/>
      <c r="EI95" s="60"/>
      <c r="EJ95" s="60"/>
      <c r="EK95" s="60"/>
      <c r="EL95" s="60"/>
      <c r="EM95" s="60"/>
      <c r="EN95" s="60"/>
      <c r="EO95" s="60"/>
      <c r="EP95" s="60"/>
      <c r="EQ95" s="60"/>
      <c r="ER95" s="60"/>
      <c r="ES95" s="60"/>
      <c r="ET95" s="60"/>
      <c r="EU95" s="60"/>
      <c r="EV95" s="60"/>
      <c r="EW95" s="60"/>
      <c r="EX95" s="60"/>
      <c r="EY95" s="60"/>
      <c r="EZ95" s="60"/>
      <c r="FA95" s="60"/>
      <c r="FB95" s="60"/>
      <c r="FC95" s="60"/>
      <c r="FD95" s="60"/>
      <c r="FE95" s="60"/>
      <c r="FF95" s="60"/>
      <c r="FG95" s="60"/>
      <c r="FH95" s="60"/>
      <c r="FI95" s="60"/>
      <c r="FJ95" s="60"/>
      <c r="FK95" s="60"/>
      <c r="FL95" s="60"/>
      <c r="FM95" s="60"/>
      <c r="FN95" s="60"/>
      <c r="FO95" s="60"/>
      <c r="FP95" s="60"/>
      <c r="FQ95" s="60"/>
      <c r="FR95" s="60"/>
      <c r="FS95" s="60"/>
      <c r="FT95" s="60"/>
      <c r="FU95" s="60"/>
      <c r="FV95" s="60"/>
      <c r="FW95" s="60"/>
      <c r="FX95" s="60"/>
      <c r="FY95" s="60"/>
      <c r="FZ95" s="60"/>
      <c r="GA95" s="60"/>
      <c r="GB95" s="60"/>
      <c r="GC95" s="60"/>
      <c r="GD95" s="60"/>
      <c r="GE95" s="60"/>
      <c r="GF95" s="60"/>
      <c r="GG95" s="60"/>
      <c r="GH95" s="60"/>
      <c r="GI95" s="60"/>
      <c r="GJ95" s="60"/>
      <c r="GK95" s="60"/>
      <c r="GL95" s="60"/>
      <c r="GM95" s="60"/>
      <c r="GN95" s="60"/>
      <c r="GO95" s="60"/>
      <c r="GP95" s="60"/>
      <c r="GQ95" s="60"/>
      <c r="GR95" s="60"/>
      <c r="GS95" s="60"/>
      <c r="GT95" s="60"/>
      <c r="GU95" s="60"/>
      <c r="GV95" s="60"/>
      <c r="GW95" s="60"/>
      <c r="GX95" s="60"/>
      <c r="GY95" s="60"/>
      <c r="GZ95" s="60"/>
      <c r="HA95" s="60"/>
      <c r="HB95" s="60"/>
      <c r="HC95" s="60"/>
      <c r="HD95" s="60"/>
      <c r="HE95" s="60"/>
      <c r="HF95" s="60"/>
      <c r="HG95" s="60"/>
      <c r="HH95" s="60"/>
      <c r="HI95" s="60"/>
      <c r="HJ95" s="60"/>
      <c r="HK95" s="60"/>
      <c r="HL95" s="60"/>
      <c r="HM95" s="60"/>
      <c r="HN95" s="60"/>
      <c r="HO95" s="60"/>
      <c r="HP95" s="60"/>
      <c r="HQ95" s="60"/>
      <c r="HR95" s="60"/>
      <c r="HS95" s="60"/>
      <c r="HT95" s="60"/>
      <c r="HU95" s="60"/>
      <c r="HV95" s="60"/>
      <c r="HW95" s="60"/>
      <c r="HX95" s="60"/>
      <c r="HY95" s="60"/>
      <c r="HZ95" s="60"/>
      <c r="IA95" s="60"/>
      <c r="IB95" s="60"/>
      <c r="IC95" s="60"/>
      <c r="ID95" s="60"/>
      <c r="IE95" s="60"/>
      <c r="IF95" s="60"/>
      <c r="IG95" s="60"/>
      <c r="IH95" s="60"/>
      <c r="II95" s="60"/>
      <c r="IJ95" s="60"/>
      <c r="IK95" s="60"/>
      <c r="IL95" s="60"/>
      <c r="IM95" s="60"/>
      <c r="IN95" s="60"/>
      <c r="IO95" s="60"/>
      <c r="IP95" s="60"/>
      <c r="IQ95" s="60"/>
      <c r="IR95" s="60"/>
      <c r="IS95" s="60"/>
      <c r="IT95" s="60"/>
      <c r="IU95" s="60"/>
    </row>
    <row r="96" spans="1:255" s="58" customFormat="1" ht="38.25" customHeight="1">
      <c r="A96" s="80">
        <v>-334.7</v>
      </c>
      <c r="B96" s="119" t="s">
        <v>136</v>
      </c>
      <c r="C96" s="120"/>
      <c r="D96" s="120"/>
      <c r="E96" s="120"/>
      <c r="F96" s="120"/>
      <c r="G96" s="120"/>
      <c r="H96" s="120"/>
      <c r="I96" s="120"/>
      <c r="J96" s="120"/>
      <c r="K96" s="127"/>
      <c r="L96" s="57"/>
      <c r="M96" s="60"/>
      <c r="N96" s="60"/>
      <c r="O96" s="60"/>
      <c r="P96" s="60"/>
      <c r="Q96" s="60"/>
      <c r="R96" s="60"/>
      <c r="S96" s="60"/>
      <c r="T96" s="60"/>
      <c r="U96" s="60"/>
      <c r="V96" s="60"/>
      <c r="W96" s="60"/>
      <c r="X96" s="60"/>
      <c r="Y96" s="60"/>
      <c r="Z96" s="60"/>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60"/>
      <c r="BA96" s="60"/>
      <c r="BB96" s="60"/>
      <c r="BC96" s="60"/>
      <c r="BD96" s="60"/>
      <c r="BE96" s="60"/>
      <c r="BF96" s="60"/>
      <c r="BG96" s="60"/>
      <c r="BH96" s="60"/>
      <c r="BI96" s="60"/>
      <c r="BJ96" s="60"/>
      <c r="BK96" s="60"/>
      <c r="BL96" s="60"/>
      <c r="BM96" s="60"/>
      <c r="BN96" s="60"/>
      <c r="BO96" s="60"/>
      <c r="BP96" s="60"/>
      <c r="BQ96" s="60"/>
      <c r="BR96" s="60"/>
      <c r="BS96" s="60"/>
      <c r="BT96" s="60"/>
      <c r="BU96" s="60"/>
      <c r="BV96" s="60"/>
      <c r="BW96" s="60"/>
      <c r="BX96" s="60"/>
      <c r="BY96" s="60"/>
      <c r="BZ96" s="60"/>
      <c r="CA96" s="60"/>
      <c r="CB96" s="60"/>
      <c r="CC96" s="60"/>
      <c r="CD96" s="60"/>
      <c r="CE96" s="60"/>
      <c r="CF96" s="60"/>
      <c r="CG96" s="60"/>
      <c r="CH96" s="60"/>
      <c r="CI96" s="60"/>
      <c r="CJ96" s="60"/>
      <c r="CK96" s="60"/>
      <c r="CL96" s="60"/>
      <c r="CM96" s="60"/>
      <c r="CN96" s="60"/>
      <c r="CO96" s="60"/>
      <c r="CP96" s="60"/>
      <c r="CQ96" s="60"/>
      <c r="CR96" s="60"/>
      <c r="CS96" s="60"/>
      <c r="CT96" s="60"/>
      <c r="CU96" s="60"/>
      <c r="CV96" s="60"/>
      <c r="CW96" s="60"/>
      <c r="CX96" s="60"/>
      <c r="CY96" s="60"/>
      <c r="CZ96" s="60"/>
      <c r="DA96" s="60"/>
      <c r="DB96" s="60"/>
      <c r="DC96" s="60"/>
      <c r="DD96" s="60"/>
      <c r="DE96" s="60"/>
      <c r="DF96" s="60"/>
      <c r="DG96" s="60"/>
      <c r="DH96" s="60"/>
      <c r="DI96" s="60"/>
      <c r="DJ96" s="60"/>
      <c r="DK96" s="60"/>
      <c r="DL96" s="60"/>
      <c r="DM96" s="60"/>
      <c r="DN96" s="60"/>
      <c r="DO96" s="60"/>
      <c r="DP96" s="60"/>
      <c r="DQ96" s="60"/>
      <c r="DR96" s="60"/>
      <c r="DS96" s="60"/>
      <c r="DT96" s="60"/>
      <c r="DU96" s="60"/>
      <c r="DV96" s="60"/>
      <c r="DW96" s="60"/>
      <c r="DX96" s="60"/>
      <c r="DY96" s="60"/>
      <c r="DZ96" s="60"/>
      <c r="EA96" s="60"/>
      <c r="EB96" s="60"/>
      <c r="EC96" s="60"/>
      <c r="ED96" s="60"/>
      <c r="EE96" s="60"/>
      <c r="EF96" s="60"/>
      <c r="EG96" s="60"/>
      <c r="EH96" s="60"/>
      <c r="EI96" s="60"/>
      <c r="EJ96" s="60"/>
      <c r="EK96" s="60"/>
      <c r="EL96" s="60"/>
      <c r="EM96" s="60"/>
      <c r="EN96" s="60"/>
      <c r="EO96" s="60"/>
      <c r="EP96" s="60"/>
      <c r="EQ96" s="60"/>
      <c r="ER96" s="60"/>
      <c r="ES96" s="60"/>
      <c r="ET96" s="60"/>
      <c r="EU96" s="60"/>
      <c r="EV96" s="60"/>
      <c r="EW96" s="60"/>
      <c r="EX96" s="60"/>
      <c r="EY96" s="60"/>
      <c r="EZ96" s="60"/>
      <c r="FA96" s="60"/>
      <c r="FB96" s="60"/>
      <c r="FC96" s="60"/>
      <c r="FD96" s="60"/>
      <c r="FE96" s="60"/>
      <c r="FF96" s="60"/>
      <c r="FG96" s="60"/>
      <c r="FH96" s="60"/>
      <c r="FI96" s="60"/>
      <c r="FJ96" s="60"/>
      <c r="FK96" s="60"/>
      <c r="FL96" s="60"/>
      <c r="FM96" s="60"/>
      <c r="FN96" s="60"/>
      <c r="FO96" s="60"/>
      <c r="FP96" s="60"/>
      <c r="FQ96" s="60"/>
      <c r="FR96" s="60"/>
      <c r="FS96" s="60"/>
      <c r="FT96" s="60"/>
      <c r="FU96" s="60"/>
      <c r="FV96" s="60"/>
      <c r="FW96" s="60"/>
      <c r="FX96" s="60"/>
      <c r="FY96" s="60"/>
      <c r="FZ96" s="60"/>
      <c r="GA96" s="60"/>
      <c r="GB96" s="60"/>
      <c r="GC96" s="60"/>
      <c r="GD96" s="60"/>
      <c r="GE96" s="60"/>
      <c r="GF96" s="60"/>
      <c r="GG96" s="60"/>
      <c r="GH96" s="60"/>
      <c r="GI96" s="60"/>
      <c r="GJ96" s="60"/>
      <c r="GK96" s="60"/>
      <c r="GL96" s="60"/>
      <c r="GM96" s="60"/>
      <c r="GN96" s="60"/>
      <c r="GO96" s="60"/>
      <c r="GP96" s="60"/>
      <c r="GQ96" s="60"/>
      <c r="GR96" s="60"/>
      <c r="GS96" s="60"/>
      <c r="GT96" s="60"/>
      <c r="GU96" s="60"/>
      <c r="GV96" s="60"/>
      <c r="GW96" s="60"/>
      <c r="GX96" s="60"/>
      <c r="GY96" s="60"/>
      <c r="GZ96" s="60"/>
      <c r="HA96" s="60"/>
      <c r="HB96" s="60"/>
      <c r="HC96" s="60"/>
      <c r="HD96" s="60"/>
      <c r="HE96" s="60"/>
      <c r="HF96" s="60"/>
      <c r="HG96" s="60"/>
      <c r="HH96" s="60"/>
      <c r="HI96" s="60"/>
      <c r="HJ96" s="60"/>
      <c r="HK96" s="60"/>
      <c r="HL96" s="60"/>
      <c r="HM96" s="60"/>
      <c r="HN96" s="60"/>
      <c r="HO96" s="60"/>
      <c r="HP96" s="60"/>
      <c r="HQ96" s="60"/>
      <c r="HR96" s="60"/>
      <c r="HS96" s="60"/>
      <c r="HT96" s="60"/>
      <c r="HU96" s="60"/>
      <c r="HV96" s="60"/>
      <c r="HW96" s="60"/>
      <c r="HX96" s="60"/>
      <c r="HY96" s="60"/>
      <c r="HZ96" s="60"/>
      <c r="IA96" s="60"/>
      <c r="IB96" s="60"/>
      <c r="IC96" s="60"/>
      <c r="ID96" s="60"/>
      <c r="IE96" s="60"/>
      <c r="IF96" s="60"/>
      <c r="IG96" s="60"/>
      <c r="IH96" s="60"/>
      <c r="II96" s="60"/>
      <c r="IJ96" s="60"/>
      <c r="IK96" s="60"/>
      <c r="IL96" s="60"/>
      <c r="IM96" s="60"/>
      <c r="IN96" s="60"/>
      <c r="IO96" s="60"/>
      <c r="IP96" s="60"/>
      <c r="IQ96" s="60"/>
      <c r="IR96" s="60"/>
      <c r="IS96" s="60"/>
      <c r="IT96" s="60"/>
      <c r="IU96" s="60"/>
    </row>
    <row r="97" spans="1:255" s="58" customFormat="1" ht="48.75" customHeight="1">
      <c r="A97" s="80">
        <f>0-885</f>
        <v>-885</v>
      </c>
      <c r="B97" s="119" t="s">
        <v>138</v>
      </c>
      <c r="C97" s="120"/>
      <c r="D97" s="120"/>
      <c r="E97" s="120"/>
      <c r="F97" s="120"/>
      <c r="G97" s="120"/>
      <c r="H97" s="120"/>
      <c r="I97" s="120"/>
      <c r="J97" s="120"/>
      <c r="K97" s="127"/>
      <c r="L97" s="57"/>
      <c r="M97" s="60"/>
      <c r="N97" s="60"/>
      <c r="O97" s="60"/>
      <c r="P97" s="60"/>
      <c r="Q97" s="60"/>
      <c r="R97" s="60"/>
      <c r="S97" s="60"/>
      <c r="T97" s="60"/>
      <c r="U97" s="60"/>
      <c r="V97" s="60"/>
      <c r="W97" s="60"/>
      <c r="X97" s="60"/>
      <c r="Y97" s="60"/>
      <c r="Z97" s="60"/>
      <c r="AA97" s="60"/>
      <c r="AB97" s="60"/>
      <c r="AC97" s="60"/>
      <c r="AD97" s="60"/>
      <c r="AE97" s="60"/>
      <c r="AF97" s="60"/>
      <c r="AG97" s="60"/>
      <c r="AH97" s="60"/>
      <c r="AI97" s="60"/>
      <c r="AJ97" s="60"/>
      <c r="AK97" s="60"/>
      <c r="AL97" s="60"/>
      <c r="AM97" s="60"/>
      <c r="AN97" s="60"/>
      <c r="AO97" s="60"/>
      <c r="AP97" s="60"/>
      <c r="AQ97" s="60"/>
      <c r="AR97" s="60"/>
      <c r="AS97" s="60"/>
      <c r="AT97" s="60"/>
      <c r="AU97" s="60"/>
      <c r="AV97" s="60"/>
      <c r="AW97" s="60"/>
      <c r="AX97" s="60"/>
      <c r="AY97" s="60"/>
      <c r="AZ97" s="60"/>
      <c r="BA97" s="60"/>
      <c r="BB97" s="60"/>
      <c r="BC97" s="60"/>
      <c r="BD97" s="60"/>
      <c r="BE97" s="60"/>
      <c r="BF97" s="60"/>
      <c r="BG97" s="60"/>
      <c r="BH97" s="60"/>
      <c r="BI97" s="60"/>
      <c r="BJ97" s="60"/>
      <c r="BK97" s="60"/>
      <c r="BL97" s="60"/>
      <c r="BM97" s="60"/>
      <c r="BN97" s="60"/>
      <c r="BO97" s="60"/>
      <c r="BP97" s="60"/>
      <c r="BQ97" s="60"/>
      <c r="BR97" s="60"/>
      <c r="BS97" s="60"/>
      <c r="BT97" s="60"/>
      <c r="BU97" s="60"/>
      <c r="BV97" s="60"/>
      <c r="BW97" s="60"/>
      <c r="BX97" s="60"/>
      <c r="BY97" s="60"/>
      <c r="BZ97" s="60"/>
      <c r="CA97" s="60"/>
      <c r="CB97" s="60"/>
      <c r="CC97" s="60"/>
      <c r="CD97" s="60"/>
      <c r="CE97" s="60"/>
      <c r="CF97" s="60"/>
      <c r="CG97" s="60"/>
      <c r="CH97" s="60"/>
      <c r="CI97" s="60"/>
      <c r="CJ97" s="60"/>
      <c r="CK97" s="60"/>
      <c r="CL97" s="60"/>
      <c r="CM97" s="60"/>
      <c r="CN97" s="60"/>
      <c r="CO97" s="60"/>
      <c r="CP97" s="60"/>
      <c r="CQ97" s="60"/>
      <c r="CR97" s="60"/>
      <c r="CS97" s="60"/>
      <c r="CT97" s="60"/>
      <c r="CU97" s="60"/>
      <c r="CV97" s="60"/>
      <c r="CW97" s="60"/>
      <c r="CX97" s="60"/>
      <c r="CY97" s="60"/>
      <c r="CZ97" s="60"/>
      <c r="DA97" s="60"/>
      <c r="DB97" s="60"/>
      <c r="DC97" s="60"/>
      <c r="DD97" s="60"/>
      <c r="DE97" s="60"/>
      <c r="DF97" s="60"/>
      <c r="DG97" s="60"/>
      <c r="DH97" s="60"/>
      <c r="DI97" s="60"/>
      <c r="DJ97" s="60"/>
      <c r="DK97" s="60"/>
      <c r="DL97" s="60"/>
      <c r="DM97" s="60"/>
      <c r="DN97" s="60"/>
      <c r="DO97" s="60"/>
      <c r="DP97" s="60"/>
      <c r="DQ97" s="60"/>
      <c r="DR97" s="60"/>
      <c r="DS97" s="60"/>
      <c r="DT97" s="60"/>
      <c r="DU97" s="60"/>
      <c r="DV97" s="60"/>
      <c r="DW97" s="60"/>
      <c r="DX97" s="60"/>
      <c r="DY97" s="60"/>
      <c r="DZ97" s="60"/>
      <c r="EA97" s="60"/>
      <c r="EB97" s="60"/>
      <c r="EC97" s="60"/>
      <c r="ED97" s="60"/>
      <c r="EE97" s="60"/>
      <c r="EF97" s="60"/>
      <c r="EG97" s="60"/>
      <c r="EH97" s="60"/>
      <c r="EI97" s="60"/>
      <c r="EJ97" s="60"/>
      <c r="EK97" s="60"/>
      <c r="EL97" s="60"/>
      <c r="EM97" s="60"/>
      <c r="EN97" s="60"/>
      <c r="EO97" s="60"/>
      <c r="EP97" s="60"/>
      <c r="EQ97" s="60"/>
      <c r="ER97" s="60"/>
      <c r="ES97" s="60"/>
      <c r="ET97" s="60"/>
      <c r="EU97" s="60"/>
      <c r="EV97" s="60"/>
      <c r="EW97" s="60"/>
      <c r="EX97" s="60"/>
      <c r="EY97" s="60"/>
      <c r="EZ97" s="60"/>
      <c r="FA97" s="60"/>
      <c r="FB97" s="60"/>
      <c r="FC97" s="60"/>
      <c r="FD97" s="60"/>
      <c r="FE97" s="60"/>
      <c r="FF97" s="60"/>
      <c r="FG97" s="60"/>
      <c r="FH97" s="60"/>
      <c r="FI97" s="60"/>
      <c r="FJ97" s="60"/>
      <c r="FK97" s="60"/>
      <c r="FL97" s="60"/>
      <c r="FM97" s="60"/>
      <c r="FN97" s="60"/>
      <c r="FO97" s="60"/>
      <c r="FP97" s="60"/>
      <c r="FQ97" s="60"/>
      <c r="FR97" s="60"/>
      <c r="FS97" s="60"/>
      <c r="FT97" s="60"/>
      <c r="FU97" s="60"/>
      <c r="FV97" s="60"/>
      <c r="FW97" s="60"/>
      <c r="FX97" s="60"/>
      <c r="FY97" s="60"/>
      <c r="FZ97" s="60"/>
      <c r="GA97" s="60"/>
      <c r="GB97" s="60"/>
      <c r="GC97" s="60"/>
      <c r="GD97" s="60"/>
      <c r="GE97" s="60"/>
      <c r="GF97" s="60"/>
      <c r="GG97" s="60"/>
      <c r="GH97" s="60"/>
      <c r="GI97" s="60"/>
      <c r="GJ97" s="60"/>
      <c r="GK97" s="60"/>
      <c r="GL97" s="60"/>
      <c r="GM97" s="60"/>
      <c r="GN97" s="60"/>
      <c r="GO97" s="60"/>
      <c r="GP97" s="60"/>
      <c r="GQ97" s="60"/>
      <c r="GR97" s="60"/>
      <c r="GS97" s="60"/>
      <c r="GT97" s="60"/>
      <c r="GU97" s="60"/>
      <c r="GV97" s="60"/>
      <c r="GW97" s="60"/>
      <c r="GX97" s="60"/>
      <c r="GY97" s="60"/>
      <c r="GZ97" s="60"/>
      <c r="HA97" s="60"/>
      <c r="HB97" s="60"/>
      <c r="HC97" s="60"/>
      <c r="HD97" s="60"/>
      <c r="HE97" s="60"/>
      <c r="HF97" s="60"/>
      <c r="HG97" s="60"/>
      <c r="HH97" s="60"/>
      <c r="HI97" s="60"/>
      <c r="HJ97" s="60"/>
      <c r="HK97" s="60"/>
      <c r="HL97" s="60"/>
      <c r="HM97" s="60"/>
      <c r="HN97" s="60"/>
      <c r="HO97" s="60"/>
      <c r="HP97" s="60"/>
      <c r="HQ97" s="60"/>
      <c r="HR97" s="60"/>
      <c r="HS97" s="60"/>
      <c r="HT97" s="60"/>
      <c r="HU97" s="60"/>
      <c r="HV97" s="60"/>
      <c r="HW97" s="60"/>
      <c r="HX97" s="60"/>
      <c r="HY97" s="60"/>
      <c r="HZ97" s="60"/>
      <c r="IA97" s="60"/>
      <c r="IB97" s="60"/>
      <c r="IC97" s="60"/>
      <c r="ID97" s="60"/>
      <c r="IE97" s="60"/>
      <c r="IF97" s="60"/>
      <c r="IG97" s="60"/>
      <c r="IH97" s="60"/>
      <c r="II97" s="60"/>
      <c r="IJ97" s="60"/>
      <c r="IK97" s="60"/>
      <c r="IL97" s="60"/>
      <c r="IM97" s="60"/>
      <c r="IN97" s="60"/>
      <c r="IO97" s="60"/>
      <c r="IP97" s="60"/>
      <c r="IQ97" s="60"/>
      <c r="IR97" s="60"/>
      <c r="IS97" s="60"/>
      <c r="IT97" s="60"/>
      <c r="IU97" s="60"/>
    </row>
    <row r="98" spans="1:255" s="58" customFormat="1" ht="102.75" customHeight="1">
      <c r="A98" s="80">
        <v>1228.1</v>
      </c>
      <c r="B98" s="119" t="s">
        <v>160</v>
      </c>
      <c r="C98" s="120"/>
      <c r="D98" s="120"/>
      <c r="E98" s="106" t="s">
        <v>161</v>
      </c>
      <c r="F98" s="123"/>
      <c r="G98" s="123"/>
      <c r="H98" s="123"/>
      <c r="I98" s="123"/>
      <c r="J98" s="123"/>
      <c r="K98" s="124"/>
      <c r="L98" s="57"/>
      <c r="M98" s="60"/>
      <c r="N98" s="60"/>
      <c r="O98" s="60"/>
      <c r="P98" s="60"/>
      <c r="Q98" s="60"/>
      <c r="R98" s="60"/>
      <c r="S98" s="60"/>
      <c r="T98" s="60"/>
      <c r="U98" s="60"/>
      <c r="V98" s="60"/>
      <c r="W98" s="60"/>
      <c r="X98" s="60"/>
      <c r="Y98" s="60"/>
      <c r="Z98" s="60"/>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c r="AZ98" s="60"/>
      <c r="BA98" s="60"/>
      <c r="BB98" s="60"/>
      <c r="BC98" s="60"/>
      <c r="BD98" s="60"/>
      <c r="BE98" s="60"/>
      <c r="BF98" s="60"/>
      <c r="BG98" s="60"/>
      <c r="BH98" s="60"/>
      <c r="BI98" s="60"/>
      <c r="BJ98" s="60"/>
      <c r="BK98" s="60"/>
      <c r="BL98" s="60"/>
      <c r="BM98" s="60"/>
      <c r="BN98" s="60"/>
      <c r="BO98" s="60"/>
      <c r="BP98" s="60"/>
      <c r="BQ98" s="60"/>
      <c r="BR98" s="60"/>
      <c r="BS98" s="60"/>
      <c r="BT98" s="60"/>
      <c r="BU98" s="60"/>
      <c r="BV98" s="60"/>
      <c r="BW98" s="60"/>
      <c r="BX98" s="60"/>
      <c r="BY98" s="60"/>
      <c r="BZ98" s="60"/>
      <c r="CA98" s="60"/>
      <c r="CB98" s="60"/>
      <c r="CC98" s="60"/>
      <c r="CD98" s="60"/>
      <c r="CE98" s="60"/>
      <c r="CF98" s="60"/>
      <c r="CG98" s="60"/>
      <c r="CH98" s="60"/>
      <c r="CI98" s="60"/>
      <c r="CJ98" s="60"/>
      <c r="CK98" s="60"/>
      <c r="CL98" s="60"/>
      <c r="CM98" s="60"/>
      <c r="CN98" s="60"/>
      <c r="CO98" s="60"/>
      <c r="CP98" s="60"/>
      <c r="CQ98" s="60"/>
      <c r="CR98" s="60"/>
      <c r="CS98" s="60"/>
      <c r="CT98" s="60"/>
      <c r="CU98" s="60"/>
      <c r="CV98" s="60"/>
      <c r="CW98" s="60"/>
      <c r="CX98" s="60"/>
      <c r="CY98" s="60"/>
      <c r="CZ98" s="60"/>
      <c r="DA98" s="60"/>
      <c r="DB98" s="60"/>
      <c r="DC98" s="60"/>
      <c r="DD98" s="60"/>
      <c r="DE98" s="60"/>
      <c r="DF98" s="60"/>
      <c r="DG98" s="60"/>
      <c r="DH98" s="60"/>
      <c r="DI98" s="60"/>
      <c r="DJ98" s="60"/>
      <c r="DK98" s="60"/>
      <c r="DL98" s="60"/>
      <c r="DM98" s="60"/>
      <c r="DN98" s="60"/>
      <c r="DO98" s="60"/>
      <c r="DP98" s="60"/>
      <c r="DQ98" s="60"/>
      <c r="DR98" s="60"/>
      <c r="DS98" s="60"/>
      <c r="DT98" s="60"/>
      <c r="DU98" s="60"/>
      <c r="DV98" s="60"/>
      <c r="DW98" s="60"/>
      <c r="DX98" s="60"/>
      <c r="DY98" s="60"/>
      <c r="DZ98" s="60"/>
      <c r="EA98" s="60"/>
      <c r="EB98" s="60"/>
      <c r="EC98" s="60"/>
      <c r="ED98" s="60"/>
      <c r="EE98" s="60"/>
      <c r="EF98" s="60"/>
      <c r="EG98" s="60"/>
      <c r="EH98" s="60"/>
      <c r="EI98" s="60"/>
      <c r="EJ98" s="60"/>
      <c r="EK98" s="60"/>
      <c r="EL98" s="60"/>
      <c r="EM98" s="60"/>
      <c r="EN98" s="60"/>
      <c r="EO98" s="60"/>
      <c r="EP98" s="60"/>
      <c r="EQ98" s="60"/>
      <c r="ER98" s="60"/>
      <c r="ES98" s="60"/>
      <c r="ET98" s="60"/>
      <c r="EU98" s="60"/>
      <c r="EV98" s="60"/>
      <c r="EW98" s="60"/>
      <c r="EX98" s="60"/>
      <c r="EY98" s="60"/>
      <c r="EZ98" s="60"/>
      <c r="FA98" s="60"/>
      <c r="FB98" s="60"/>
      <c r="FC98" s="60"/>
      <c r="FD98" s="60"/>
      <c r="FE98" s="60"/>
      <c r="FF98" s="60"/>
      <c r="FG98" s="60"/>
      <c r="FH98" s="60"/>
      <c r="FI98" s="60"/>
      <c r="FJ98" s="60"/>
      <c r="FK98" s="60"/>
      <c r="FL98" s="60"/>
      <c r="FM98" s="60"/>
      <c r="FN98" s="60"/>
      <c r="FO98" s="60"/>
      <c r="FP98" s="60"/>
      <c r="FQ98" s="60"/>
      <c r="FR98" s="60"/>
      <c r="FS98" s="60"/>
      <c r="FT98" s="60"/>
      <c r="FU98" s="60"/>
      <c r="FV98" s="60"/>
      <c r="FW98" s="60"/>
      <c r="FX98" s="60"/>
      <c r="FY98" s="60"/>
      <c r="FZ98" s="60"/>
      <c r="GA98" s="60"/>
      <c r="GB98" s="60"/>
      <c r="GC98" s="60"/>
      <c r="GD98" s="60"/>
      <c r="GE98" s="60"/>
      <c r="GF98" s="60"/>
      <c r="GG98" s="60"/>
      <c r="GH98" s="60"/>
      <c r="GI98" s="60"/>
      <c r="GJ98" s="60"/>
      <c r="GK98" s="60"/>
      <c r="GL98" s="60"/>
      <c r="GM98" s="60"/>
      <c r="GN98" s="60"/>
      <c r="GO98" s="60"/>
      <c r="GP98" s="60"/>
      <c r="GQ98" s="60"/>
      <c r="GR98" s="60"/>
      <c r="GS98" s="60"/>
      <c r="GT98" s="60"/>
      <c r="GU98" s="60"/>
      <c r="GV98" s="60"/>
      <c r="GW98" s="60"/>
      <c r="GX98" s="60"/>
      <c r="GY98" s="60"/>
      <c r="GZ98" s="60"/>
      <c r="HA98" s="60"/>
      <c r="HB98" s="60"/>
      <c r="HC98" s="60"/>
      <c r="HD98" s="60"/>
      <c r="HE98" s="60"/>
      <c r="HF98" s="60"/>
      <c r="HG98" s="60"/>
      <c r="HH98" s="60"/>
      <c r="HI98" s="60"/>
      <c r="HJ98" s="60"/>
      <c r="HK98" s="60"/>
      <c r="HL98" s="60"/>
      <c r="HM98" s="60"/>
      <c r="HN98" s="60"/>
      <c r="HO98" s="60"/>
      <c r="HP98" s="60"/>
      <c r="HQ98" s="60"/>
      <c r="HR98" s="60"/>
      <c r="HS98" s="60"/>
      <c r="HT98" s="60"/>
      <c r="HU98" s="60"/>
      <c r="HV98" s="60"/>
      <c r="HW98" s="60"/>
      <c r="HX98" s="60"/>
      <c r="HY98" s="60"/>
      <c r="HZ98" s="60"/>
      <c r="IA98" s="60"/>
      <c r="IB98" s="60"/>
      <c r="IC98" s="60"/>
      <c r="ID98" s="60"/>
      <c r="IE98" s="60"/>
      <c r="IF98" s="60"/>
      <c r="IG98" s="60"/>
      <c r="IH98" s="60"/>
      <c r="II98" s="60"/>
      <c r="IJ98" s="60"/>
      <c r="IK98" s="60"/>
      <c r="IL98" s="60"/>
      <c r="IM98" s="60"/>
      <c r="IN98" s="60"/>
      <c r="IO98" s="60"/>
      <c r="IP98" s="60"/>
      <c r="IQ98" s="60"/>
      <c r="IR98" s="60"/>
      <c r="IS98" s="60"/>
      <c r="IT98" s="60"/>
      <c r="IU98" s="60"/>
    </row>
    <row r="99" spans="1:255" s="58" customFormat="1" ht="99" customHeight="1" thickBot="1">
      <c r="A99" s="74">
        <f>1326-A98+278.1</f>
        <v>376.0000000000001</v>
      </c>
      <c r="B99" s="121" t="s">
        <v>162</v>
      </c>
      <c r="C99" s="122"/>
      <c r="D99" s="122"/>
      <c r="E99" s="125"/>
      <c r="F99" s="125"/>
      <c r="G99" s="125"/>
      <c r="H99" s="125"/>
      <c r="I99" s="125"/>
      <c r="J99" s="125"/>
      <c r="K99" s="126"/>
      <c r="L99" s="57"/>
      <c r="M99" s="60"/>
      <c r="N99" s="60"/>
      <c r="O99" s="60"/>
      <c r="P99" s="60"/>
      <c r="Q99" s="60"/>
      <c r="R99" s="60"/>
      <c r="S99" s="60"/>
      <c r="T99" s="60"/>
      <c r="U99" s="60"/>
      <c r="V99" s="60"/>
      <c r="W99" s="60"/>
      <c r="X99" s="60"/>
      <c r="Y99" s="60"/>
      <c r="Z99" s="60"/>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60"/>
      <c r="BB99" s="60"/>
      <c r="BC99" s="60"/>
      <c r="BD99" s="60"/>
      <c r="BE99" s="60"/>
      <c r="BF99" s="60"/>
      <c r="BG99" s="60"/>
      <c r="BH99" s="60"/>
      <c r="BI99" s="60"/>
      <c r="BJ99" s="60"/>
      <c r="BK99" s="60"/>
      <c r="BL99" s="60"/>
      <c r="BM99" s="60"/>
      <c r="BN99" s="60"/>
      <c r="BO99" s="60"/>
      <c r="BP99" s="60"/>
      <c r="BQ99" s="60"/>
      <c r="BR99" s="60"/>
      <c r="BS99" s="60"/>
      <c r="BT99" s="60"/>
      <c r="BU99" s="60"/>
      <c r="BV99" s="60"/>
      <c r="BW99" s="60"/>
      <c r="BX99" s="60"/>
      <c r="BY99" s="60"/>
      <c r="BZ99" s="60"/>
      <c r="CA99" s="60"/>
      <c r="CB99" s="60"/>
      <c r="CC99" s="60"/>
      <c r="CD99" s="60"/>
      <c r="CE99" s="60"/>
      <c r="CF99" s="60"/>
      <c r="CG99" s="60"/>
      <c r="CH99" s="60"/>
      <c r="CI99" s="60"/>
      <c r="CJ99" s="60"/>
      <c r="CK99" s="60"/>
      <c r="CL99" s="60"/>
      <c r="CM99" s="60"/>
      <c r="CN99" s="60"/>
      <c r="CO99" s="60"/>
      <c r="CP99" s="60"/>
      <c r="CQ99" s="60"/>
      <c r="CR99" s="60"/>
      <c r="CS99" s="60"/>
      <c r="CT99" s="60"/>
      <c r="CU99" s="60"/>
      <c r="CV99" s="60"/>
      <c r="CW99" s="60"/>
      <c r="CX99" s="60"/>
      <c r="CY99" s="60"/>
      <c r="CZ99" s="60"/>
      <c r="DA99" s="60"/>
      <c r="DB99" s="60"/>
      <c r="DC99" s="60"/>
      <c r="DD99" s="60"/>
      <c r="DE99" s="60"/>
      <c r="DF99" s="60"/>
      <c r="DG99" s="60"/>
      <c r="DH99" s="60"/>
      <c r="DI99" s="60"/>
      <c r="DJ99" s="60"/>
      <c r="DK99" s="60"/>
      <c r="DL99" s="60"/>
      <c r="DM99" s="60"/>
      <c r="DN99" s="60"/>
      <c r="DO99" s="60"/>
      <c r="DP99" s="60"/>
      <c r="DQ99" s="60"/>
      <c r="DR99" s="60"/>
      <c r="DS99" s="60"/>
      <c r="DT99" s="60"/>
      <c r="DU99" s="60"/>
      <c r="DV99" s="60"/>
      <c r="DW99" s="60"/>
      <c r="DX99" s="60"/>
      <c r="DY99" s="60"/>
      <c r="DZ99" s="60"/>
      <c r="EA99" s="60"/>
      <c r="EB99" s="60"/>
      <c r="EC99" s="60"/>
      <c r="ED99" s="60"/>
      <c r="EE99" s="60"/>
      <c r="EF99" s="60"/>
      <c r="EG99" s="60"/>
      <c r="EH99" s="60"/>
      <c r="EI99" s="60"/>
      <c r="EJ99" s="60"/>
      <c r="EK99" s="60"/>
      <c r="EL99" s="60"/>
      <c r="EM99" s="60"/>
      <c r="EN99" s="60"/>
      <c r="EO99" s="60"/>
      <c r="EP99" s="60"/>
      <c r="EQ99" s="60"/>
      <c r="ER99" s="60"/>
      <c r="ES99" s="60"/>
      <c r="ET99" s="60"/>
      <c r="EU99" s="60"/>
      <c r="EV99" s="60"/>
      <c r="EW99" s="60"/>
      <c r="EX99" s="60"/>
      <c r="EY99" s="60"/>
      <c r="EZ99" s="60"/>
      <c r="FA99" s="60"/>
      <c r="FB99" s="60"/>
      <c r="FC99" s="60"/>
      <c r="FD99" s="60"/>
      <c r="FE99" s="60"/>
      <c r="FF99" s="60"/>
      <c r="FG99" s="60"/>
      <c r="FH99" s="60"/>
      <c r="FI99" s="60"/>
      <c r="FJ99" s="60"/>
      <c r="FK99" s="60"/>
      <c r="FL99" s="60"/>
      <c r="FM99" s="60"/>
      <c r="FN99" s="60"/>
      <c r="FO99" s="60"/>
      <c r="FP99" s="60"/>
      <c r="FQ99" s="60"/>
      <c r="FR99" s="60"/>
      <c r="FS99" s="60"/>
      <c r="FT99" s="60"/>
      <c r="FU99" s="60"/>
      <c r="FV99" s="60"/>
      <c r="FW99" s="60"/>
      <c r="FX99" s="60"/>
      <c r="FY99" s="60"/>
      <c r="FZ99" s="60"/>
      <c r="GA99" s="60"/>
      <c r="GB99" s="60"/>
      <c r="GC99" s="60"/>
      <c r="GD99" s="60"/>
      <c r="GE99" s="60"/>
      <c r="GF99" s="60"/>
      <c r="GG99" s="60"/>
      <c r="GH99" s="60"/>
      <c r="GI99" s="60"/>
      <c r="GJ99" s="60"/>
      <c r="GK99" s="60"/>
      <c r="GL99" s="60"/>
      <c r="GM99" s="60"/>
      <c r="GN99" s="60"/>
      <c r="GO99" s="60"/>
      <c r="GP99" s="60"/>
      <c r="GQ99" s="60"/>
      <c r="GR99" s="60"/>
      <c r="GS99" s="60"/>
      <c r="GT99" s="60"/>
      <c r="GU99" s="60"/>
      <c r="GV99" s="60"/>
      <c r="GW99" s="60"/>
      <c r="GX99" s="60"/>
      <c r="GY99" s="60"/>
      <c r="GZ99" s="60"/>
      <c r="HA99" s="60"/>
      <c r="HB99" s="60"/>
      <c r="HC99" s="60"/>
      <c r="HD99" s="60"/>
      <c r="HE99" s="60"/>
      <c r="HF99" s="60"/>
      <c r="HG99" s="60"/>
      <c r="HH99" s="60"/>
      <c r="HI99" s="60"/>
      <c r="HJ99" s="60"/>
      <c r="HK99" s="60"/>
      <c r="HL99" s="60"/>
      <c r="HM99" s="60"/>
      <c r="HN99" s="60"/>
      <c r="HO99" s="60"/>
      <c r="HP99" s="60"/>
      <c r="HQ99" s="60"/>
      <c r="HR99" s="60"/>
      <c r="HS99" s="60"/>
      <c r="HT99" s="60"/>
      <c r="HU99" s="60"/>
      <c r="HV99" s="60"/>
      <c r="HW99" s="60"/>
      <c r="HX99" s="60"/>
      <c r="HY99" s="60"/>
      <c r="HZ99" s="60"/>
      <c r="IA99" s="60"/>
      <c r="IB99" s="60"/>
      <c r="IC99" s="60"/>
      <c r="ID99" s="60"/>
      <c r="IE99" s="60"/>
      <c r="IF99" s="60"/>
      <c r="IG99" s="60"/>
      <c r="IH99" s="60"/>
      <c r="II99" s="60"/>
      <c r="IJ99" s="60"/>
      <c r="IK99" s="60"/>
      <c r="IL99" s="60"/>
      <c r="IM99" s="60"/>
      <c r="IN99" s="60"/>
      <c r="IO99" s="60"/>
      <c r="IP99" s="60"/>
      <c r="IQ99" s="60"/>
      <c r="IR99" s="60"/>
      <c r="IS99" s="60"/>
      <c r="IT99" s="60"/>
      <c r="IU99" s="60"/>
    </row>
    <row r="100" spans="1:255" s="1" customFormat="1" ht="81" customHeight="1">
      <c r="A100" s="77">
        <v>-650.1</v>
      </c>
      <c r="B100" s="113" t="s">
        <v>127</v>
      </c>
      <c r="C100" s="114"/>
      <c r="D100" s="114"/>
      <c r="E100" s="114"/>
      <c r="F100" s="114"/>
      <c r="G100" s="115"/>
      <c r="H100" s="93" t="s">
        <v>146</v>
      </c>
      <c r="I100" s="101"/>
      <c r="J100" s="101"/>
      <c r="K100" s="102"/>
      <c r="L100" s="38"/>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c r="IO100" s="2"/>
      <c r="IP100" s="2"/>
      <c r="IQ100" s="2"/>
      <c r="IR100" s="2"/>
      <c r="IS100" s="2"/>
      <c r="IT100" s="2"/>
      <c r="IU100" s="2"/>
    </row>
    <row r="101" spans="1:255" s="1" customFormat="1" ht="64.5" customHeight="1" thickBot="1">
      <c r="A101" s="74">
        <v>650.1</v>
      </c>
      <c r="B101" s="121" t="s">
        <v>115</v>
      </c>
      <c r="C101" s="122"/>
      <c r="D101" s="122"/>
      <c r="E101" s="122"/>
      <c r="F101" s="122"/>
      <c r="G101" s="122"/>
      <c r="H101" s="103"/>
      <c r="I101" s="104"/>
      <c r="J101" s="104"/>
      <c r="K101" s="105"/>
      <c r="L101" s="38"/>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c r="IO101" s="2"/>
      <c r="IP101" s="2"/>
      <c r="IQ101" s="2"/>
      <c r="IR101" s="2"/>
      <c r="IS101" s="2"/>
      <c r="IT101" s="2"/>
      <c r="IU101" s="2"/>
    </row>
    <row r="102" spans="1:255" s="1" customFormat="1" ht="50.25" customHeight="1">
      <c r="A102" s="73">
        <v>-1200</v>
      </c>
      <c r="B102" s="111" t="s">
        <v>148</v>
      </c>
      <c r="C102" s="112"/>
      <c r="D102" s="112"/>
      <c r="E102" s="93" t="s">
        <v>150</v>
      </c>
      <c r="F102" s="94"/>
      <c r="G102" s="94"/>
      <c r="H102" s="94"/>
      <c r="I102" s="94"/>
      <c r="J102" s="94"/>
      <c r="K102" s="95"/>
      <c r="L102" s="38"/>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c r="IN102" s="2"/>
      <c r="IO102" s="2"/>
      <c r="IP102" s="2"/>
      <c r="IQ102" s="2"/>
      <c r="IR102" s="2"/>
      <c r="IS102" s="2"/>
      <c r="IT102" s="2"/>
      <c r="IU102" s="2"/>
    </row>
    <row r="103" spans="1:255" s="1" customFormat="1" ht="50.25" customHeight="1">
      <c r="A103" s="80">
        <v>1200</v>
      </c>
      <c r="B103" s="91" t="s">
        <v>149</v>
      </c>
      <c r="C103" s="92"/>
      <c r="D103" s="92"/>
      <c r="E103" s="96"/>
      <c r="F103" s="97"/>
      <c r="G103" s="97"/>
      <c r="H103" s="97"/>
      <c r="I103" s="97"/>
      <c r="J103" s="97"/>
      <c r="K103" s="98"/>
      <c r="L103" s="38"/>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c r="IO103" s="2"/>
      <c r="IP103" s="2"/>
      <c r="IQ103" s="2"/>
      <c r="IR103" s="2"/>
      <c r="IS103" s="2"/>
      <c r="IT103" s="2"/>
      <c r="IU103" s="2"/>
    </row>
    <row r="104" spans="1:255" s="1" customFormat="1" ht="42.75" customHeight="1">
      <c r="A104" s="80">
        <v>-15171.9</v>
      </c>
      <c r="B104" s="99" t="s">
        <v>151</v>
      </c>
      <c r="C104" s="100"/>
      <c r="D104" s="100"/>
      <c r="E104" s="106" t="s">
        <v>156</v>
      </c>
      <c r="F104" s="107"/>
      <c r="G104" s="107"/>
      <c r="H104" s="107"/>
      <c r="I104" s="107"/>
      <c r="J104" s="107"/>
      <c r="K104" s="108"/>
      <c r="L104" s="38"/>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c r="IO104" s="2"/>
      <c r="IP104" s="2"/>
      <c r="IQ104" s="2"/>
      <c r="IR104" s="2"/>
      <c r="IS104" s="2"/>
      <c r="IT104" s="2"/>
      <c r="IU104" s="2"/>
    </row>
    <row r="105" spans="1:255" s="1" customFormat="1" ht="43.5" customHeight="1">
      <c r="A105" s="80">
        <v>15171.9</v>
      </c>
      <c r="B105" s="99" t="s">
        <v>152</v>
      </c>
      <c r="C105" s="100"/>
      <c r="D105" s="100"/>
      <c r="E105" s="107"/>
      <c r="F105" s="107"/>
      <c r="G105" s="107"/>
      <c r="H105" s="107"/>
      <c r="I105" s="107"/>
      <c r="J105" s="107"/>
      <c r="K105" s="108"/>
      <c r="L105" s="38"/>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c r="IO105" s="2"/>
      <c r="IP105" s="2"/>
      <c r="IQ105" s="2"/>
      <c r="IR105" s="2"/>
      <c r="IS105" s="2"/>
      <c r="IT105" s="2"/>
      <c r="IU105" s="2"/>
    </row>
    <row r="106" spans="1:255" s="1" customFormat="1" ht="50.25" customHeight="1">
      <c r="A106" s="80">
        <f>0-1640.2-45.6</f>
        <v>-1685.8</v>
      </c>
      <c r="B106" s="99" t="s">
        <v>153</v>
      </c>
      <c r="C106" s="100"/>
      <c r="D106" s="100"/>
      <c r="E106" s="107"/>
      <c r="F106" s="107"/>
      <c r="G106" s="107"/>
      <c r="H106" s="107"/>
      <c r="I106" s="107"/>
      <c r="J106" s="107"/>
      <c r="K106" s="108"/>
      <c r="L106" s="38"/>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c r="IN106" s="2"/>
      <c r="IO106" s="2"/>
      <c r="IP106" s="2"/>
      <c r="IQ106" s="2"/>
      <c r="IR106" s="2"/>
      <c r="IS106" s="2"/>
      <c r="IT106" s="2"/>
      <c r="IU106" s="2"/>
    </row>
    <row r="107" spans="1:255" s="1" customFormat="1" ht="61.5" customHeight="1" thickBot="1">
      <c r="A107" s="74">
        <f>1640.2+45.6</f>
        <v>1685.8</v>
      </c>
      <c r="B107" s="176" t="s">
        <v>154</v>
      </c>
      <c r="C107" s="203"/>
      <c r="D107" s="203"/>
      <c r="E107" s="109"/>
      <c r="F107" s="109"/>
      <c r="G107" s="109"/>
      <c r="H107" s="109"/>
      <c r="I107" s="109"/>
      <c r="J107" s="109"/>
      <c r="K107" s="110"/>
      <c r="L107" s="38"/>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c r="IN107" s="2"/>
      <c r="IO107" s="2"/>
      <c r="IP107" s="2"/>
      <c r="IQ107" s="2"/>
      <c r="IR107" s="2"/>
      <c r="IS107" s="2"/>
      <c r="IT107" s="2"/>
      <c r="IU107" s="2"/>
    </row>
    <row r="108" spans="1:255" s="1" customFormat="1" ht="112.5" customHeight="1">
      <c r="A108" s="73">
        <v>-35</v>
      </c>
      <c r="B108" s="173" t="s">
        <v>165</v>
      </c>
      <c r="C108" s="174"/>
      <c r="D108" s="174"/>
      <c r="E108" s="174"/>
      <c r="F108" s="174"/>
      <c r="G108" s="174"/>
      <c r="H108" s="174"/>
      <c r="I108" s="174"/>
      <c r="J108" s="174"/>
      <c r="K108" s="175"/>
      <c r="L108" s="38"/>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c r="IN108" s="2"/>
      <c r="IO108" s="2"/>
      <c r="IP108" s="2"/>
      <c r="IQ108" s="2"/>
      <c r="IR108" s="2"/>
      <c r="IS108" s="2"/>
      <c r="IT108" s="2"/>
      <c r="IU108" s="2"/>
    </row>
    <row r="109" spans="1:255" s="1" customFormat="1" ht="85.5" customHeight="1" thickBot="1">
      <c r="A109" s="74">
        <v>35</v>
      </c>
      <c r="B109" s="176" t="s">
        <v>140</v>
      </c>
      <c r="C109" s="177"/>
      <c r="D109" s="177"/>
      <c r="E109" s="177"/>
      <c r="F109" s="177"/>
      <c r="G109" s="177"/>
      <c r="H109" s="177"/>
      <c r="I109" s="177"/>
      <c r="J109" s="177"/>
      <c r="K109" s="178"/>
      <c r="L109" s="38"/>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c r="IO109" s="2"/>
      <c r="IP109" s="2"/>
      <c r="IQ109" s="2"/>
      <c r="IR109" s="2"/>
      <c r="IS109" s="2"/>
      <c r="IT109" s="2"/>
      <c r="IU109" s="2"/>
    </row>
    <row r="110" spans="1:255" s="1" customFormat="1" ht="50.25" customHeight="1">
      <c r="A110" s="73">
        <v>-16</v>
      </c>
      <c r="B110" s="173" t="s">
        <v>166</v>
      </c>
      <c r="C110" s="174"/>
      <c r="D110" s="174"/>
      <c r="E110" s="174"/>
      <c r="F110" s="174"/>
      <c r="G110" s="174"/>
      <c r="H110" s="174"/>
      <c r="I110" s="174"/>
      <c r="J110" s="174"/>
      <c r="K110" s="175"/>
      <c r="L110" s="38"/>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c r="IO110" s="2"/>
      <c r="IP110" s="2"/>
      <c r="IQ110" s="2"/>
      <c r="IR110" s="2"/>
      <c r="IS110" s="2"/>
      <c r="IT110" s="2"/>
      <c r="IU110" s="2"/>
    </row>
    <row r="111" spans="1:255" s="58" customFormat="1" ht="36" customHeight="1" thickBot="1">
      <c r="A111" s="74">
        <v>16</v>
      </c>
      <c r="B111" s="176" t="s">
        <v>167</v>
      </c>
      <c r="C111" s="177"/>
      <c r="D111" s="177"/>
      <c r="E111" s="177"/>
      <c r="F111" s="177"/>
      <c r="G111" s="177"/>
      <c r="H111" s="177"/>
      <c r="I111" s="177"/>
      <c r="J111" s="177"/>
      <c r="K111" s="178"/>
      <c r="M111" s="60"/>
      <c r="N111" s="60"/>
      <c r="O111" s="60"/>
      <c r="P111" s="60"/>
      <c r="Q111" s="60"/>
      <c r="R111" s="60"/>
      <c r="S111" s="60"/>
      <c r="T111" s="60"/>
      <c r="U111" s="60"/>
      <c r="V111" s="60"/>
      <c r="W111" s="60"/>
      <c r="X111" s="60"/>
      <c r="Y111" s="60"/>
      <c r="Z111" s="60"/>
      <c r="AA111" s="60"/>
      <c r="AB111" s="60"/>
      <c r="AC111" s="60"/>
      <c r="AD111" s="60"/>
      <c r="AE111" s="60"/>
      <c r="AF111" s="60"/>
      <c r="AG111" s="60"/>
      <c r="AH111" s="60"/>
      <c r="AI111" s="60"/>
      <c r="AJ111" s="60"/>
      <c r="AK111" s="60"/>
      <c r="AL111" s="60"/>
      <c r="AM111" s="60"/>
      <c r="AN111" s="60"/>
      <c r="AO111" s="60"/>
      <c r="AP111" s="60"/>
      <c r="AQ111" s="60"/>
      <c r="AR111" s="60"/>
      <c r="AS111" s="60"/>
      <c r="AT111" s="60"/>
      <c r="AU111" s="60"/>
      <c r="AV111" s="60"/>
      <c r="AW111" s="60"/>
      <c r="AX111" s="60"/>
      <c r="AY111" s="60"/>
      <c r="AZ111" s="60"/>
      <c r="BA111" s="60"/>
      <c r="BB111" s="60"/>
      <c r="BC111" s="60"/>
      <c r="BD111" s="60"/>
      <c r="BE111" s="60"/>
      <c r="BF111" s="60"/>
      <c r="BG111" s="60"/>
      <c r="BH111" s="60"/>
      <c r="BI111" s="60"/>
      <c r="BJ111" s="60"/>
      <c r="BK111" s="60"/>
      <c r="BL111" s="60"/>
      <c r="BM111" s="60"/>
      <c r="BN111" s="60"/>
      <c r="BO111" s="60"/>
      <c r="BP111" s="60"/>
      <c r="BQ111" s="60"/>
      <c r="BR111" s="60"/>
      <c r="BS111" s="60"/>
      <c r="BT111" s="60"/>
      <c r="BU111" s="60"/>
      <c r="BV111" s="60"/>
      <c r="BW111" s="60"/>
      <c r="BX111" s="60"/>
      <c r="BY111" s="60"/>
      <c r="BZ111" s="60"/>
      <c r="CA111" s="60"/>
      <c r="CB111" s="60"/>
      <c r="CC111" s="60"/>
      <c r="CD111" s="60"/>
      <c r="CE111" s="60"/>
      <c r="CF111" s="60"/>
      <c r="CG111" s="60"/>
      <c r="CH111" s="60"/>
      <c r="CI111" s="60"/>
      <c r="CJ111" s="60"/>
      <c r="CK111" s="60"/>
      <c r="CL111" s="60"/>
      <c r="CM111" s="60"/>
      <c r="CN111" s="60"/>
      <c r="CO111" s="60"/>
      <c r="CP111" s="60"/>
      <c r="CQ111" s="60"/>
      <c r="CR111" s="60"/>
      <c r="CS111" s="60"/>
      <c r="CT111" s="60"/>
      <c r="CU111" s="60"/>
      <c r="CV111" s="60"/>
      <c r="CW111" s="60"/>
      <c r="CX111" s="60"/>
      <c r="CY111" s="60"/>
      <c r="CZ111" s="60"/>
      <c r="DA111" s="60"/>
      <c r="DB111" s="60"/>
      <c r="DC111" s="60"/>
      <c r="DD111" s="60"/>
      <c r="DE111" s="60"/>
      <c r="DF111" s="60"/>
      <c r="DG111" s="60"/>
      <c r="DH111" s="60"/>
      <c r="DI111" s="60"/>
      <c r="DJ111" s="60"/>
      <c r="DK111" s="60"/>
      <c r="DL111" s="60"/>
      <c r="DM111" s="60"/>
      <c r="DN111" s="60"/>
      <c r="DO111" s="60"/>
      <c r="DP111" s="60"/>
      <c r="DQ111" s="60"/>
      <c r="DR111" s="60"/>
      <c r="DS111" s="60"/>
      <c r="DT111" s="60"/>
      <c r="DU111" s="60"/>
      <c r="DV111" s="60"/>
      <c r="DW111" s="60"/>
      <c r="DX111" s="60"/>
      <c r="DY111" s="60"/>
      <c r="DZ111" s="60"/>
      <c r="EA111" s="60"/>
      <c r="EB111" s="60"/>
      <c r="EC111" s="60"/>
      <c r="ED111" s="60"/>
      <c r="EE111" s="60"/>
      <c r="EF111" s="60"/>
      <c r="EG111" s="60"/>
      <c r="EH111" s="60"/>
      <c r="EI111" s="60"/>
      <c r="EJ111" s="60"/>
      <c r="EK111" s="60"/>
      <c r="EL111" s="60"/>
      <c r="EM111" s="60"/>
      <c r="EN111" s="60"/>
      <c r="EO111" s="60"/>
      <c r="EP111" s="60"/>
      <c r="EQ111" s="60"/>
      <c r="ER111" s="60"/>
      <c r="ES111" s="60"/>
      <c r="ET111" s="60"/>
      <c r="EU111" s="60"/>
      <c r="EV111" s="60"/>
      <c r="EW111" s="60"/>
      <c r="EX111" s="60"/>
      <c r="EY111" s="60"/>
      <c r="EZ111" s="60"/>
      <c r="FA111" s="60"/>
      <c r="FB111" s="60"/>
      <c r="FC111" s="60"/>
      <c r="FD111" s="60"/>
      <c r="FE111" s="60"/>
      <c r="FF111" s="60"/>
      <c r="FG111" s="60"/>
      <c r="FH111" s="60"/>
      <c r="FI111" s="60"/>
      <c r="FJ111" s="60"/>
      <c r="FK111" s="60"/>
      <c r="FL111" s="60"/>
      <c r="FM111" s="60"/>
      <c r="FN111" s="60"/>
      <c r="FO111" s="60"/>
      <c r="FP111" s="60"/>
      <c r="FQ111" s="60"/>
      <c r="FR111" s="60"/>
      <c r="FS111" s="60"/>
      <c r="FT111" s="60"/>
      <c r="FU111" s="60"/>
      <c r="FV111" s="60"/>
      <c r="FW111" s="60"/>
      <c r="FX111" s="60"/>
      <c r="FY111" s="60"/>
      <c r="FZ111" s="60"/>
      <c r="GA111" s="60"/>
      <c r="GB111" s="60"/>
      <c r="GC111" s="60"/>
      <c r="GD111" s="60"/>
      <c r="GE111" s="60"/>
      <c r="GF111" s="60"/>
      <c r="GG111" s="60"/>
      <c r="GH111" s="60"/>
      <c r="GI111" s="60"/>
      <c r="GJ111" s="60"/>
      <c r="GK111" s="60"/>
      <c r="GL111" s="60"/>
      <c r="GM111" s="60"/>
      <c r="GN111" s="60"/>
      <c r="GO111" s="60"/>
      <c r="GP111" s="60"/>
      <c r="GQ111" s="60"/>
      <c r="GR111" s="60"/>
      <c r="GS111" s="60"/>
      <c r="GT111" s="60"/>
      <c r="GU111" s="60"/>
      <c r="GV111" s="60"/>
      <c r="GW111" s="60"/>
      <c r="GX111" s="60"/>
      <c r="GY111" s="60"/>
      <c r="GZ111" s="60"/>
      <c r="HA111" s="60"/>
      <c r="HB111" s="60"/>
      <c r="HC111" s="60"/>
      <c r="HD111" s="60"/>
      <c r="HE111" s="60"/>
      <c r="HF111" s="60"/>
      <c r="HG111" s="60"/>
      <c r="HH111" s="60"/>
      <c r="HI111" s="60"/>
      <c r="HJ111" s="60"/>
      <c r="HK111" s="60"/>
      <c r="HL111" s="60"/>
      <c r="HM111" s="60"/>
      <c r="HN111" s="60"/>
      <c r="HO111" s="60"/>
      <c r="HP111" s="60"/>
      <c r="HQ111" s="60"/>
      <c r="HR111" s="60"/>
      <c r="HS111" s="60"/>
      <c r="HT111" s="60"/>
      <c r="HU111" s="60"/>
      <c r="HV111" s="60"/>
      <c r="HW111" s="60"/>
      <c r="HX111" s="60"/>
      <c r="HY111" s="60"/>
      <c r="HZ111" s="60"/>
      <c r="IA111" s="60"/>
      <c r="IB111" s="60"/>
      <c r="IC111" s="60"/>
      <c r="ID111" s="60"/>
      <c r="IE111" s="60"/>
      <c r="IF111" s="60"/>
      <c r="IG111" s="60"/>
      <c r="IH111" s="60"/>
      <c r="II111" s="60"/>
      <c r="IJ111" s="60"/>
      <c r="IK111" s="60"/>
      <c r="IL111" s="60"/>
      <c r="IM111" s="60"/>
      <c r="IN111" s="60"/>
      <c r="IO111" s="60"/>
      <c r="IP111" s="60"/>
      <c r="IQ111" s="60"/>
      <c r="IR111" s="60"/>
      <c r="IS111" s="60"/>
      <c r="IT111" s="60"/>
      <c r="IU111" s="60"/>
    </row>
    <row r="112" spans="1:255" s="58" customFormat="1" ht="44.25" customHeight="1">
      <c r="A112" s="77">
        <v>-110</v>
      </c>
      <c r="B112" s="224" t="s">
        <v>126</v>
      </c>
      <c r="C112" s="225"/>
      <c r="D112" s="225"/>
      <c r="E112" s="225"/>
      <c r="F112" s="225"/>
      <c r="G112" s="225"/>
      <c r="H112" s="225"/>
      <c r="I112" s="225"/>
      <c r="J112" s="225"/>
      <c r="K112" s="226"/>
      <c r="M112" s="60"/>
      <c r="N112" s="60"/>
      <c r="O112" s="60"/>
      <c r="P112" s="60"/>
      <c r="Q112" s="60"/>
      <c r="R112" s="60"/>
      <c r="S112" s="60"/>
      <c r="T112" s="60"/>
      <c r="U112" s="60"/>
      <c r="V112" s="60"/>
      <c r="W112" s="60"/>
      <c r="X112" s="60"/>
      <c r="Y112" s="60"/>
      <c r="Z112" s="60"/>
      <c r="AA112" s="60"/>
      <c r="AB112" s="60"/>
      <c r="AC112" s="60"/>
      <c r="AD112" s="60"/>
      <c r="AE112" s="60"/>
      <c r="AF112" s="60"/>
      <c r="AG112" s="60"/>
      <c r="AH112" s="60"/>
      <c r="AI112" s="60"/>
      <c r="AJ112" s="60"/>
      <c r="AK112" s="60"/>
      <c r="AL112" s="60"/>
      <c r="AM112" s="60"/>
      <c r="AN112" s="60"/>
      <c r="AO112" s="60"/>
      <c r="AP112" s="60"/>
      <c r="AQ112" s="60"/>
      <c r="AR112" s="60"/>
      <c r="AS112" s="60"/>
      <c r="AT112" s="60"/>
      <c r="AU112" s="60"/>
      <c r="AV112" s="60"/>
      <c r="AW112" s="60"/>
      <c r="AX112" s="60"/>
      <c r="AY112" s="60"/>
      <c r="AZ112" s="60"/>
      <c r="BA112" s="60"/>
      <c r="BB112" s="60"/>
      <c r="BC112" s="60"/>
      <c r="BD112" s="60"/>
      <c r="BE112" s="60"/>
      <c r="BF112" s="60"/>
      <c r="BG112" s="60"/>
      <c r="BH112" s="60"/>
      <c r="BI112" s="60"/>
      <c r="BJ112" s="60"/>
      <c r="BK112" s="60"/>
      <c r="BL112" s="60"/>
      <c r="BM112" s="60"/>
      <c r="BN112" s="60"/>
      <c r="BO112" s="60"/>
      <c r="BP112" s="60"/>
      <c r="BQ112" s="60"/>
      <c r="BR112" s="60"/>
      <c r="BS112" s="60"/>
      <c r="BT112" s="60"/>
      <c r="BU112" s="60"/>
      <c r="BV112" s="60"/>
      <c r="BW112" s="60"/>
      <c r="BX112" s="60"/>
      <c r="BY112" s="60"/>
      <c r="BZ112" s="60"/>
      <c r="CA112" s="60"/>
      <c r="CB112" s="60"/>
      <c r="CC112" s="60"/>
      <c r="CD112" s="60"/>
      <c r="CE112" s="60"/>
      <c r="CF112" s="60"/>
      <c r="CG112" s="60"/>
      <c r="CH112" s="60"/>
      <c r="CI112" s="60"/>
      <c r="CJ112" s="60"/>
      <c r="CK112" s="60"/>
      <c r="CL112" s="60"/>
      <c r="CM112" s="60"/>
      <c r="CN112" s="60"/>
      <c r="CO112" s="60"/>
      <c r="CP112" s="60"/>
      <c r="CQ112" s="60"/>
      <c r="CR112" s="60"/>
      <c r="CS112" s="60"/>
      <c r="CT112" s="60"/>
      <c r="CU112" s="60"/>
      <c r="CV112" s="60"/>
      <c r="CW112" s="60"/>
      <c r="CX112" s="60"/>
      <c r="CY112" s="60"/>
      <c r="CZ112" s="60"/>
      <c r="DA112" s="60"/>
      <c r="DB112" s="60"/>
      <c r="DC112" s="60"/>
      <c r="DD112" s="60"/>
      <c r="DE112" s="60"/>
      <c r="DF112" s="60"/>
      <c r="DG112" s="60"/>
      <c r="DH112" s="60"/>
      <c r="DI112" s="60"/>
      <c r="DJ112" s="60"/>
      <c r="DK112" s="60"/>
      <c r="DL112" s="60"/>
      <c r="DM112" s="60"/>
      <c r="DN112" s="60"/>
      <c r="DO112" s="60"/>
      <c r="DP112" s="60"/>
      <c r="DQ112" s="60"/>
      <c r="DR112" s="60"/>
      <c r="DS112" s="60"/>
      <c r="DT112" s="60"/>
      <c r="DU112" s="60"/>
      <c r="DV112" s="60"/>
      <c r="DW112" s="60"/>
      <c r="DX112" s="60"/>
      <c r="DY112" s="60"/>
      <c r="DZ112" s="60"/>
      <c r="EA112" s="60"/>
      <c r="EB112" s="60"/>
      <c r="EC112" s="60"/>
      <c r="ED112" s="60"/>
      <c r="EE112" s="60"/>
      <c r="EF112" s="60"/>
      <c r="EG112" s="60"/>
      <c r="EH112" s="60"/>
      <c r="EI112" s="60"/>
      <c r="EJ112" s="60"/>
      <c r="EK112" s="60"/>
      <c r="EL112" s="60"/>
      <c r="EM112" s="60"/>
      <c r="EN112" s="60"/>
      <c r="EO112" s="60"/>
      <c r="EP112" s="60"/>
      <c r="EQ112" s="60"/>
      <c r="ER112" s="60"/>
      <c r="ES112" s="60"/>
      <c r="ET112" s="60"/>
      <c r="EU112" s="60"/>
      <c r="EV112" s="60"/>
      <c r="EW112" s="60"/>
      <c r="EX112" s="60"/>
      <c r="EY112" s="60"/>
      <c r="EZ112" s="60"/>
      <c r="FA112" s="60"/>
      <c r="FB112" s="60"/>
      <c r="FC112" s="60"/>
      <c r="FD112" s="60"/>
      <c r="FE112" s="60"/>
      <c r="FF112" s="60"/>
      <c r="FG112" s="60"/>
      <c r="FH112" s="60"/>
      <c r="FI112" s="60"/>
      <c r="FJ112" s="60"/>
      <c r="FK112" s="60"/>
      <c r="FL112" s="60"/>
      <c r="FM112" s="60"/>
      <c r="FN112" s="60"/>
      <c r="FO112" s="60"/>
      <c r="FP112" s="60"/>
      <c r="FQ112" s="60"/>
      <c r="FR112" s="60"/>
      <c r="FS112" s="60"/>
      <c r="FT112" s="60"/>
      <c r="FU112" s="60"/>
      <c r="FV112" s="60"/>
      <c r="FW112" s="60"/>
      <c r="FX112" s="60"/>
      <c r="FY112" s="60"/>
      <c r="FZ112" s="60"/>
      <c r="GA112" s="60"/>
      <c r="GB112" s="60"/>
      <c r="GC112" s="60"/>
      <c r="GD112" s="60"/>
      <c r="GE112" s="60"/>
      <c r="GF112" s="60"/>
      <c r="GG112" s="60"/>
      <c r="GH112" s="60"/>
      <c r="GI112" s="60"/>
      <c r="GJ112" s="60"/>
      <c r="GK112" s="60"/>
      <c r="GL112" s="60"/>
      <c r="GM112" s="60"/>
      <c r="GN112" s="60"/>
      <c r="GO112" s="60"/>
      <c r="GP112" s="60"/>
      <c r="GQ112" s="60"/>
      <c r="GR112" s="60"/>
      <c r="GS112" s="60"/>
      <c r="GT112" s="60"/>
      <c r="GU112" s="60"/>
      <c r="GV112" s="60"/>
      <c r="GW112" s="60"/>
      <c r="GX112" s="60"/>
      <c r="GY112" s="60"/>
      <c r="GZ112" s="60"/>
      <c r="HA112" s="60"/>
      <c r="HB112" s="60"/>
      <c r="HC112" s="60"/>
      <c r="HD112" s="60"/>
      <c r="HE112" s="60"/>
      <c r="HF112" s="60"/>
      <c r="HG112" s="60"/>
      <c r="HH112" s="60"/>
      <c r="HI112" s="60"/>
      <c r="HJ112" s="60"/>
      <c r="HK112" s="60"/>
      <c r="HL112" s="60"/>
      <c r="HM112" s="60"/>
      <c r="HN112" s="60"/>
      <c r="HO112" s="60"/>
      <c r="HP112" s="60"/>
      <c r="HQ112" s="60"/>
      <c r="HR112" s="60"/>
      <c r="HS112" s="60"/>
      <c r="HT112" s="60"/>
      <c r="HU112" s="60"/>
      <c r="HV112" s="60"/>
      <c r="HW112" s="60"/>
      <c r="HX112" s="60"/>
      <c r="HY112" s="60"/>
      <c r="HZ112" s="60"/>
      <c r="IA112" s="60"/>
      <c r="IB112" s="60"/>
      <c r="IC112" s="60"/>
      <c r="ID112" s="60"/>
      <c r="IE112" s="60"/>
      <c r="IF112" s="60"/>
      <c r="IG112" s="60"/>
      <c r="IH112" s="60"/>
      <c r="II112" s="60"/>
      <c r="IJ112" s="60"/>
      <c r="IK112" s="60"/>
      <c r="IL112" s="60"/>
      <c r="IM112" s="60"/>
      <c r="IN112" s="60"/>
      <c r="IO112" s="60"/>
      <c r="IP112" s="60"/>
      <c r="IQ112" s="60"/>
      <c r="IR112" s="60"/>
      <c r="IS112" s="60"/>
      <c r="IT112" s="60"/>
      <c r="IU112" s="60"/>
    </row>
    <row r="113" spans="1:12" s="1" customFormat="1" ht="52.5" customHeight="1" thickBot="1">
      <c r="A113" s="78">
        <v>110</v>
      </c>
      <c r="B113" s="219" t="s">
        <v>147</v>
      </c>
      <c r="C113" s="203"/>
      <c r="D113" s="203"/>
      <c r="E113" s="203"/>
      <c r="F113" s="203"/>
      <c r="G113" s="203"/>
      <c r="H113" s="203"/>
      <c r="I113" s="203"/>
      <c r="J113" s="203"/>
      <c r="K113" s="220"/>
      <c r="L113" s="38"/>
    </row>
    <row r="114" spans="1:12" s="1" customFormat="1" ht="52.5" customHeight="1">
      <c r="A114" s="77">
        <v>-0.6</v>
      </c>
      <c r="B114" s="202" t="s">
        <v>120</v>
      </c>
      <c r="C114" s="114"/>
      <c r="D114" s="115"/>
      <c r="E114" s="198" t="s">
        <v>155</v>
      </c>
      <c r="F114" s="101"/>
      <c r="G114" s="101"/>
      <c r="H114" s="101"/>
      <c r="I114" s="101"/>
      <c r="J114" s="101"/>
      <c r="K114" s="102"/>
      <c r="L114" s="38"/>
    </row>
    <row r="115" spans="1:12" s="29" customFormat="1" ht="51.75" customHeight="1" thickBot="1">
      <c r="A115" s="81">
        <v>0.6</v>
      </c>
      <c r="B115" s="221" t="s">
        <v>119</v>
      </c>
      <c r="C115" s="222"/>
      <c r="D115" s="223"/>
      <c r="E115" s="199"/>
      <c r="F115" s="200"/>
      <c r="G115" s="200"/>
      <c r="H115" s="200"/>
      <c r="I115" s="200"/>
      <c r="J115" s="200"/>
      <c r="K115" s="201"/>
      <c r="L115" s="41"/>
    </row>
    <row r="116" spans="1:12" s="29" customFormat="1" ht="42" customHeight="1">
      <c r="A116" s="77">
        <v>-250</v>
      </c>
      <c r="B116" s="181" t="s">
        <v>163</v>
      </c>
      <c r="C116" s="182"/>
      <c r="D116" s="182"/>
      <c r="E116" s="182"/>
      <c r="F116" s="182"/>
      <c r="G116" s="182"/>
      <c r="H116" s="182"/>
      <c r="I116" s="182"/>
      <c r="J116" s="182"/>
      <c r="K116" s="183"/>
      <c r="L116" s="41"/>
    </row>
    <row r="117" spans="1:12" s="29" customFormat="1" ht="39.75" customHeight="1" thickBot="1">
      <c r="A117" s="78">
        <v>250</v>
      </c>
      <c r="B117" s="184" t="s">
        <v>164</v>
      </c>
      <c r="C117" s="185"/>
      <c r="D117" s="185"/>
      <c r="E117" s="185"/>
      <c r="F117" s="185"/>
      <c r="G117" s="185"/>
      <c r="H117" s="185"/>
      <c r="I117" s="185"/>
      <c r="J117" s="185"/>
      <c r="K117" s="186"/>
      <c r="L117" s="41"/>
    </row>
    <row r="118" spans="1:12" s="29" customFormat="1" ht="93" customHeight="1" hidden="1">
      <c r="A118" s="79"/>
      <c r="B118" s="196" t="s">
        <v>113</v>
      </c>
      <c r="C118" s="197"/>
      <c r="D118" s="197"/>
      <c r="E118" s="197"/>
      <c r="F118" s="197"/>
      <c r="G118" s="197"/>
      <c r="H118" s="197"/>
      <c r="I118" s="197"/>
      <c r="J118" s="197"/>
      <c r="K118" s="197"/>
      <c r="L118" s="41"/>
    </row>
    <row r="119" spans="1:12" s="1" customFormat="1" ht="30.75" customHeight="1" hidden="1">
      <c r="A119" s="75"/>
      <c r="B119" s="179" t="s">
        <v>135</v>
      </c>
      <c r="C119" s="180"/>
      <c r="D119" s="180"/>
      <c r="E119" s="180"/>
      <c r="F119" s="180"/>
      <c r="G119" s="180"/>
      <c r="H119" s="180"/>
      <c r="I119" s="180"/>
      <c r="J119" s="180"/>
      <c r="K119" s="180"/>
      <c r="L119" s="38"/>
    </row>
    <row r="120" spans="1:12" s="1" customFormat="1" ht="36" customHeight="1">
      <c r="A120" s="77">
        <f>0-8.9</f>
        <v>-8.9</v>
      </c>
      <c r="B120" s="191" t="s">
        <v>168</v>
      </c>
      <c r="C120" s="192"/>
      <c r="D120" s="192"/>
      <c r="E120" s="192"/>
      <c r="F120" s="192"/>
      <c r="G120" s="192"/>
      <c r="H120" s="192"/>
      <c r="I120" s="192"/>
      <c r="J120" s="192"/>
      <c r="K120" s="193"/>
      <c r="L120" s="38"/>
    </row>
    <row r="121" spans="1:12" s="1" customFormat="1" ht="111" customHeight="1">
      <c r="A121" s="84">
        <f>0-135.1</f>
        <v>-135.1</v>
      </c>
      <c r="B121" s="187" t="s">
        <v>169</v>
      </c>
      <c r="C121" s="188"/>
      <c r="D121" s="188"/>
      <c r="E121" s="188"/>
      <c r="F121" s="188"/>
      <c r="G121" s="188"/>
      <c r="H121" s="188"/>
      <c r="I121" s="188"/>
      <c r="J121" s="188"/>
      <c r="K121" s="189"/>
      <c r="L121" s="38"/>
    </row>
    <row r="122" spans="1:12" s="1" customFormat="1" ht="64.5" customHeight="1" thickBot="1">
      <c r="A122" s="78">
        <v>144</v>
      </c>
      <c r="B122" s="227" t="s">
        <v>116</v>
      </c>
      <c r="C122" s="228"/>
      <c r="D122" s="228"/>
      <c r="E122" s="228"/>
      <c r="F122" s="228"/>
      <c r="G122" s="228"/>
      <c r="H122" s="228"/>
      <c r="I122" s="228"/>
      <c r="J122" s="228"/>
      <c r="K122" s="229"/>
      <c r="L122" s="38"/>
    </row>
    <row r="123" spans="1:12" s="1" customFormat="1" ht="39" customHeight="1" hidden="1">
      <c r="A123" s="76"/>
      <c r="B123" s="163" t="s">
        <v>86</v>
      </c>
      <c r="C123" s="164"/>
      <c r="D123" s="164"/>
      <c r="E123" s="164"/>
      <c r="F123" s="164"/>
      <c r="G123" s="164"/>
      <c r="H123" s="164"/>
      <c r="I123" s="164"/>
      <c r="J123" s="164"/>
      <c r="K123" s="164"/>
      <c r="L123" s="38"/>
    </row>
    <row r="124" spans="1:12" s="1" customFormat="1" ht="65.25" customHeight="1" hidden="1">
      <c r="A124" s="30"/>
      <c r="B124" s="161" t="s">
        <v>87</v>
      </c>
      <c r="C124" s="162"/>
      <c r="D124" s="162"/>
      <c r="E124" s="162"/>
      <c r="F124" s="162"/>
      <c r="G124" s="162"/>
      <c r="H124" s="162"/>
      <c r="I124" s="162"/>
      <c r="J124" s="162"/>
      <c r="K124" s="162"/>
      <c r="L124" s="38"/>
    </row>
    <row r="125" spans="1:12" s="1" customFormat="1" ht="69.75" customHeight="1" hidden="1">
      <c r="A125" s="30"/>
      <c r="B125" s="161" t="s">
        <v>88</v>
      </c>
      <c r="C125" s="162"/>
      <c r="D125" s="162"/>
      <c r="E125" s="162"/>
      <c r="F125" s="162"/>
      <c r="G125" s="162"/>
      <c r="H125" s="162"/>
      <c r="I125" s="162"/>
      <c r="J125" s="162"/>
      <c r="K125" s="162"/>
      <c r="L125" s="38"/>
    </row>
    <row r="126" spans="1:12" s="1" customFormat="1" ht="48.75" customHeight="1" hidden="1">
      <c r="A126" s="30"/>
      <c r="B126" s="161" t="s">
        <v>89</v>
      </c>
      <c r="C126" s="162"/>
      <c r="D126" s="162"/>
      <c r="E126" s="162"/>
      <c r="F126" s="162"/>
      <c r="G126" s="162"/>
      <c r="H126" s="162"/>
      <c r="I126" s="162"/>
      <c r="J126" s="162"/>
      <c r="K126" s="162"/>
      <c r="L126" s="38"/>
    </row>
    <row r="127" spans="1:12" s="1" customFormat="1" ht="48.75" customHeight="1" hidden="1">
      <c r="A127" s="30"/>
      <c r="B127" s="161" t="s">
        <v>90</v>
      </c>
      <c r="C127" s="162"/>
      <c r="D127" s="162"/>
      <c r="E127" s="162"/>
      <c r="F127" s="162"/>
      <c r="G127" s="162"/>
      <c r="H127" s="162"/>
      <c r="I127" s="162"/>
      <c r="J127" s="162"/>
      <c r="K127" s="162"/>
      <c r="L127" s="38"/>
    </row>
    <row r="128" spans="1:12" s="1" customFormat="1" ht="40.5" customHeight="1" hidden="1">
      <c r="A128" s="30"/>
      <c r="B128" s="161" t="s">
        <v>91</v>
      </c>
      <c r="C128" s="162"/>
      <c r="D128" s="162"/>
      <c r="E128" s="162"/>
      <c r="F128" s="162"/>
      <c r="G128" s="162"/>
      <c r="H128" s="162"/>
      <c r="I128" s="162"/>
      <c r="J128" s="162"/>
      <c r="K128" s="162"/>
      <c r="L128" s="38"/>
    </row>
    <row r="129" spans="1:12" s="29" customFormat="1" ht="129.75" customHeight="1" hidden="1">
      <c r="A129" s="30"/>
      <c r="B129" s="161" t="s">
        <v>92</v>
      </c>
      <c r="C129" s="162"/>
      <c r="D129" s="162"/>
      <c r="E129" s="162"/>
      <c r="F129" s="162"/>
      <c r="G129" s="162"/>
      <c r="H129" s="162"/>
      <c r="I129" s="162"/>
      <c r="J129" s="162"/>
      <c r="K129" s="162"/>
      <c r="L129" s="41"/>
    </row>
    <row r="130" spans="1:12" s="1" customFormat="1" ht="81.75" customHeight="1" hidden="1">
      <c r="A130" s="30"/>
      <c r="B130" s="161" t="s">
        <v>110</v>
      </c>
      <c r="C130" s="162"/>
      <c r="D130" s="162"/>
      <c r="E130" s="162"/>
      <c r="F130" s="162"/>
      <c r="G130" s="162"/>
      <c r="H130" s="162"/>
      <c r="I130" s="162"/>
      <c r="J130" s="162"/>
      <c r="K130" s="162"/>
      <c r="L130" s="38"/>
    </row>
    <row r="131" spans="1:12" s="1" customFormat="1" ht="97.5" customHeight="1" hidden="1">
      <c r="A131" s="30"/>
      <c r="B131" s="161" t="s">
        <v>93</v>
      </c>
      <c r="C131" s="162"/>
      <c r="D131" s="162"/>
      <c r="E131" s="162"/>
      <c r="F131" s="162"/>
      <c r="G131" s="162"/>
      <c r="H131" s="162"/>
      <c r="I131" s="162"/>
      <c r="J131" s="162"/>
      <c r="K131" s="162"/>
      <c r="L131" s="38"/>
    </row>
    <row r="132" spans="1:12" s="1" customFormat="1" ht="54.75" customHeight="1" hidden="1">
      <c r="A132" s="30"/>
      <c r="B132" s="161" t="s">
        <v>94</v>
      </c>
      <c r="C132" s="162"/>
      <c r="D132" s="162"/>
      <c r="E132" s="162"/>
      <c r="F132" s="162"/>
      <c r="G132" s="162"/>
      <c r="H132" s="162"/>
      <c r="I132" s="162"/>
      <c r="J132" s="162"/>
      <c r="K132" s="162"/>
      <c r="L132" s="38"/>
    </row>
    <row r="133" spans="1:12" s="1" customFormat="1" ht="57.75" customHeight="1" hidden="1">
      <c r="A133" s="30"/>
      <c r="B133" s="161" t="s">
        <v>95</v>
      </c>
      <c r="C133" s="162"/>
      <c r="D133" s="162"/>
      <c r="E133" s="162"/>
      <c r="F133" s="162"/>
      <c r="G133" s="162"/>
      <c r="H133" s="162"/>
      <c r="I133" s="162"/>
      <c r="J133" s="162"/>
      <c r="K133" s="162"/>
      <c r="L133" s="38"/>
    </row>
    <row r="134" spans="1:12" s="1" customFormat="1" ht="51.75" customHeight="1" hidden="1">
      <c r="A134" s="30"/>
      <c r="B134" s="161" t="s">
        <v>96</v>
      </c>
      <c r="C134" s="162"/>
      <c r="D134" s="162"/>
      <c r="E134" s="162"/>
      <c r="F134" s="162"/>
      <c r="G134" s="162"/>
      <c r="H134" s="162"/>
      <c r="I134" s="162"/>
      <c r="J134" s="162"/>
      <c r="K134" s="162"/>
      <c r="L134" s="38"/>
    </row>
    <row r="135" spans="1:12" s="1" customFormat="1" ht="51.75" customHeight="1" hidden="1">
      <c r="A135" s="30"/>
      <c r="B135" s="161" t="s">
        <v>97</v>
      </c>
      <c r="C135" s="162"/>
      <c r="D135" s="162"/>
      <c r="E135" s="162"/>
      <c r="F135" s="162"/>
      <c r="G135" s="162"/>
      <c r="H135" s="162"/>
      <c r="I135" s="162"/>
      <c r="J135" s="162"/>
      <c r="K135" s="162"/>
      <c r="L135" s="38"/>
    </row>
    <row r="136" spans="1:12" s="1" customFormat="1" ht="41.25" customHeight="1" hidden="1">
      <c r="A136" s="30"/>
      <c r="B136" s="161" t="s">
        <v>98</v>
      </c>
      <c r="C136" s="162"/>
      <c r="D136" s="162"/>
      <c r="E136" s="162"/>
      <c r="F136" s="162"/>
      <c r="G136" s="162"/>
      <c r="H136" s="162"/>
      <c r="I136" s="162"/>
      <c r="J136" s="162"/>
      <c r="K136" s="162"/>
      <c r="L136" s="38"/>
    </row>
    <row r="137" spans="1:12" s="1" customFormat="1" ht="52.5" customHeight="1" hidden="1">
      <c r="A137" s="30"/>
      <c r="B137" s="161" t="s">
        <v>99</v>
      </c>
      <c r="C137" s="162"/>
      <c r="D137" s="162"/>
      <c r="E137" s="162"/>
      <c r="F137" s="162"/>
      <c r="G137" s="162"/>
      <c r="H137" s="162"/>
      <c r="I137" s="162"/>
      <c r="J137" s="162"/>
      <c r="K137" s="162"/>
      <c r="L137" s="38"/>
    </row>
    <row r="138" spans="1:12" s="1" customFormat="1" ht="38.25" customHeight="1" hidden="1">
      <c r="A138" s="30"/>
      <c r="B138" s="161" t="s">
        <v>100</v>
      </c>
      <c r="C138" s="162"/>
      <c r="D138" s="162"/>
      <c r="E138" s="162"/>
      <c r="F138" s="162"/>
      <c r="G138" s="162"/>
      <c r="H138" s="162"/>
      <c r="I138" s="162"/>
      <c r="J138" s="162"/>
      <c r="K138" s="162"/>
      <c r="L138" s="38"/>
    </row>
    <row r="139" spans="1:12" s="1" customFormat="1" ht="52.5" customHeight="1" hidden="1">
      <c r="A139" s="30"/>
      <c r="B139" s="161" t="s">
        <v>101</v>
      </c>
      <c r="C139" s="162"/>
      <c r="D139" s="162"/>
      <c r="E139" s="162"/>
      <c r="F139" s="162"/>
      <c r="G139" s="162"/>
      <c r="H139" s="162"/>
      <c r="I139" s="162"/>
      <c r="J139" s="162"/>
      <c r="K139" s="162"/>
      <c r="L139" s="38"/>
    </row>
    <row r="140" spans="1:12" s="1" customFormat="1" ht="75.75" customHeight="1" hidden="1">
      <c r="A140" s="30"/>
      <c r="B140" s="161" t="s">
        <v>102</v>
      </c>
      <c r="C140" s="162"/>
      <c r="D140" s="162"/>
      <c r="E140" s="162"/>
      <c r="F140" s="162"/>
      <c r="G140" s="162"/>
      <c r="H140" s="162"/>
      <c r="I140" s="162"/>
      <c r="J140" s="162"/>
      <c r="K140" s="162"/>
      <c r="L140" s="38"/>
    </row>
    <row r="141" spans="1:12" s="1" customFormat="1" ht="57" customHeight="1" hidden="1">
      <c r="A141" s="30"/>
      <c r="B141" s="161" t="s">
        <v>103</v>
      </c>
      <c r="C141" s="162"/>
      <c r="D141" s="162"/>
      <c r="E141" s="162"/>
      <c r="F141" s="162"/>
      <c r="G141" s="162"/>
      <c r="H141" s="162"/>
      <c r="I141" s="162"/>
      <c r="J141" s="162"/>
      <c r="K141" s="162"/>
      <c r="L141" s="38"/>
    </row>
    <row r="142" spans="1:12" s="1" customFormat="1" ht="57" customHeight="1" hidden="1">
      <c r="A142" s="30"/>
      <c r="B142" s="165" t="s">
        <v>106</v>
      </c>
      <c r="C142" s="171"/>
      <c r="D142" s="172"/>
      <c r="E142" s="152" t="s">
        <v>104</v>
      </c>
      <c r="F142" s="153"/>
      <c r="G142" s="153"/>
      <c r="H142" s="153"/>
      <c r="I142" s="153"/>
      <c r="J142" s="153"/>
      <c r="K142" s="154"/>
      <c r="L142" s="38"/>
    </row>
    <row r="143" spans="1:12" s="1" customFormat="1" ht="57" customHeight="1" hidden="1">
      <c r="A143" s="30"/>
      <c r="B143" s="165" t="s">
        <v>108</v>
      </c>
      <c r="C143" s="171"/>
      <c r="D143" s="172"/>
      <c r="E143" s="155"/>
      <c r="F143" s="156"/>
      <c r="G143" s="156"/>
      <c r="H143" s="156"/>
      <c r="I143" s="156"/>
      <c r="J143" s="156"/>
      <c r="K143" s="157"/>
      <c r="L143" s="38"/>
    </row>
    <row r="144" spans="1:12" s="1" customFormat="1" ht="79.5" customHeight="1" hidden="1">
      <c r="A144" s="30"/>
      <c r="B144" s="165" t="s">
        <v>105</v>
      </c>
      <c r="C144" s="171"/>
      <c r="D144" s="172"/>
      <c r="E144" s="158"/>
      <c r="F144" s="159"/>
      <c r="G144" s="159"/>
      <c r="H144" s="159"/>
      <c r="I144" s="159"/>
      <c r="J144" s="159"/>
      <c r="K144" s="160"/>
      <c r="L144" s="38"/>
    </row>
    <row r="145" spans="1:12" s="20" customFormat="1" ht="18.75" customHeight="1" hidden="1">
      <c r="A145" s="30"/>
      <c r="B145" s="161" t="s">
        <v>107</v>
      </c>
      <c r="C145" s="162"/>
      <c r="D145" s="162"/>
      <c r="E145" s="162"/>
      <c r="F145" s="162"/>
      <c r="G145" s="162"/>
      <c r="H145" s="162"/>
      <c r="I145" s="162"/>
      <c r="J145" s="162"/>
      <c r="K145" s="162"/>
      <c r="L145" s="38"/>
    </row>
    <row r="146" spans="1:12" s="1" customFormat="1" ht="45" customHeight="1" hidden="1">
      <c r="A146" s="31">
        <f>SUM(A147:A148)</f>
        <v>0</v>
      </c>
      <c r="B146" s="168" t="s">
        <v>6</v>
      </c>
      <c r="C146" s="169"/>
      <c r="D146" s="169"/>
      <c r="E146" s="169"/>
      <c r="F146" s="169"/>
      <c r="G146" s="169"/>
      <c r="H146" s="169"/>
      <c r="I146" s="169"/>
      <c r="J146" s="169"/>
      <c r="K146" s="170"/>
      <c r="L146" s="38"/>
    </row>
    <row r="147" spans="1:12" s="1" customFormat="1" ht="65.25" customHeight="1" hidden="1">
      <c r="A147" s="30"/>
      <c r="B147" s="165" t="s">
        <v>59</v>
      </c>
      <c r="C147" s="166"/>
      <c r="D147" s="166"/>
      <c r="E147" s="166"/>
      <c r="F147" s="166"/>
      <c r="G147" s="166"/>
      <c r="H147" s="166"/>
      <c r="I147" s="166"/>
      <c r="J147" s="166"/>
      <c r="K147" s="167"/>
      <c r="L147" s="38"/>
    </row>
    <row r="148" spans="1:12" s="20" customFormat="1" ht="18.75" customHeight="1" hidden="1">
      <c r="A148" s="30"/>
      <c r="B148" s="165" t="s">
        <v>60</v>
      </c>
      <c r="C148" s="166"/>
      <c r="D148" s="166"/>
      <c r="E148" s="166"/>
      <c r="F148" s="166"/>
      <c r="G148" s="166"/>
      <c r="H148" s="166"/>
      <c r="I148" s="166"/>
      <c r="J148" s="166"/>
      <c r="K148" s="167"/>
      <c r="L148" s="38"/>
    </row>
    <row r="149" spans="1:12" s="29" customFormat="1" ht="45" customHeight="1" hidden="1">
      <c r="A149" s="31">
        <f>SUM(A150:A152)</f>
        <v>0</v>
      </c>
      <c r="B149" s="168" t="s">
        <v>47</v>
      </c>
      <c r="C149" s="169"/>
      <c r="D149" s="169"/>
      <c r="E149" s="169"/>
      <c r="F149" s="169"/>
      <c r="G149" s="169"/>
      <c r="H149" s="169"/>
      <c r="I149" s="169"/>
      <c r="J149" s="169"/>
      <c r="K149" s="170"/>
      <c r="L149" s="41"/>
    </row>
    <row r="150" spans="1:12" s="29" customFormat="1" ht="45" customHeight="1" hidden="1">
      <c r="A150" s="30"/>
      <c r="B150" s="165" t="s">
        <v>61</v>
      </c>
      <c r="C150" s="166"/>
      <c r="D150" s="166"/>
      <c r="E150" s="166"/>
      <c r="F150" s="166"/>
      <c r="G150" s="166"/>
      <c r="H150" s="166"/>
      <c r="I150" s="166"/>
      <c r="J150" s="166"/>
      <c r="K150" s="167"/>
      <c r="L150" s="41"/>
    </row>
    <row r="151" spans="1:12" s="29" customFormat="1" ht="67.5" customHeight="1" hidden="1">
      <c r="A151" s="30"/>
      <c r="B151" s="165" t="s">
        <v>62</v>
      </c>
      <c r="C151" s="166"/>
      <c r="D151" s="166"/>
      <c r="E151" s="166"/>
      <c r="F151" s="166"/>
      <c r="G151" s="166"/>
      <c r="H151" s="166"/>
      <c r="I151" s="166"/>
      <c r="J151" s="166"/>
      <c r="K151" s="167"/>
      <c r="L151" s="41"/>
    </row>
    <row r="152" spans="1:12" s="20" customFormat="1" ht="18.75" customHeight="1" hidden="1">
      <c r="A152" s="30"/>
      <c r="B152" s="165" t="s">
        <v>63</v>
      </c>
      <c r="C152" s="166"/>
      <c r="D152" s="166"/>
      <c r="E152" s="166"/>
      <c r="F152" s="166"/>
      <c r="G152" s="166"/>
      <c r="H152" s="166"/>
      <c r="I152" s="166"/>
      <c r="J152" s="166"/>
      <c r="K152" s="167"/>
      <c r="L152" s="38"/>
    </row>
    <row r="153" spans="1:12" s="29" customFormat="1" ht="43.5" customHeight="1" hidden="1">
      <c r="A153" s="31">
        <f>SUM(A154:A159)</f>
        <v>0</v>
      </c>
      <c r="B153" s="168" t="s">
        <v>8</v>
      </c>
      <c r="C153" s="169"/>
      <c r="D153" s="169"/>
      <c r="E153" s="169"/>
      <c r="F153" s="169"/>
      <c r="G153" s="169"/>
      <c r="H153" s="169"/>
      <c r="I153" s="169"/>
      <c r="J153" s="169"/>
      <c r="K153" s="170"/>
      <c r="L153" s="41"/>
    </row>
    <row r="154" spans="1:12" s="29" customFormat="1" ht="43.5" customHeight="1" hidden="1">
      <c r="A154" s="30"/>
      <c r="B154" s="161" t="s">
        <v>67</v>
      </c>
      <c r="C154" s="162"/>
      <c r="D154" s="162"/>
      <c r="E154" s="162"/>
      <c r="F154" s="162"/>
      <c r="G154" s="162"/>
      <c r="H154" s="162"/>
      <c r="I154" s="162"/>
      <c r="J154" s="162"/>
      <c r="K154" s="162"/>
      <c r="L154" s="41"/>
    </row>
    <row r="155" spans="1:12" s="29" customFormat="1" ht="38.25" customHeight="1" hidden="1">
      <c r="A155" s="30"/>
      <c r="B155" s="161" t="s">
        <v>69</v>
      </c>
      <c r="C155" s="162"/>
      <c r="D155" s="162"/>
      <c r="E155" s="162"/>
      <c r="F155" s="162"/>
      <c r="G155" s="162"/>
      <c r="H155" s="162"/>
      <c r="I155" s="162"/>
      <c r="J155" s="162"/>
      <c r="K155" s="162"/>
      <c r="L155" s="41"/>
    </row>
    <row r="156" spans="1:12" s="29" customFormat="1" ht="66" customHeight="1" hidden="1">
      <c r="A156" s="30"/>
      <c r="B156" s="161" t="s">
        <v>66</v>
      </c>
      <c r="C156" s="162"/>
      <c r="D156" s="162"/>
      <c r="E156" s="162"/>
      <c r="F156" s="162"/>
      <c r="G156" s="162"/>
      <c r="H156" s="162"/>
      <c r="I156" s="162"/>
      <c r="J156" s="162"/>
      <c r="K156" s="162"/>
      <c r="L156" s="41"/>
    </row>
    <row r="157" spans="1:12" s="29" customFormat="1" ht="112.5" customHeight="1" hidden="1">
      <c r="A157" s="30"/>
      <c r="B157" s="161" t="s">
        <v>68</v>
      </c>
      <c r="C157" s="162"/>
      <c r="D157" s="162"/>
      <c r="E157" s="162"/>
      <c r="F157" s="162"/>
      <c r="G157" s="162"/>
      <c r="H157" s="162"/>
      <c r="I157" s="162"/>
      <c r="J157" s="162"/>
      <c r="K157" s="162"/>
      <c r="L157" s="41"/>
    </row>
    <row r="158" spans="1:12" s="29" customFormat="1" ht="47.25" customHeight="1" hidden="1">
      <c r="A158" s="30"/>
      <c r="B158" s="161" t="s">
        <v>71</v>
      </c>
      <c r="C158" s="162"/>
      <c r="D158" s="162"/>
      <c r="E158" s="162"/>
      <c r="F158" s="162"/>
      <c r="G158" s="162"/>
      <c r="H158" s="162"/>
      <c r="I158" s="162"/>
      <c r="J158" s="162"/>
      <c r="K158" s="162"/>
      <c r="L158" s="41"/>
    </row>
    <row r="159" spans="1:12" s="29" customFormat="1" ht="45" customHeight="1" hidden="1">
      <c r="A159" s="30"/>
      <c r="B159" s="161" t="s">
        <v>70</v>
      </c>
      <c r="C159" s="162"/>
      <c r="D159" s="162"/>
      <c r="E159" s="162"/>
      <c r="F159" s="162"/>
      <c r="G159" s="162"/>
      <c r="H159" s="162"/>
      <c r="I159" s="162"/>
      <c r="J159" s="162"/>
      <c r="K159" s="162"/>
      <c r="L159" s="41"/>
    </row>
    <row r="160" spans="1:12" s="29" customFormat="1" ht="31.5" customHeight="1" hidden="1">
      <c r="A160" s="30"/>
      <c r="B160" s="161" t="s">
        <v>48</v>
      </c>
      <c r="C160" s="162"/>
      <c r="D160" s="162"/>
      <c r="E160" s="162"/>
      <c r="F160" s="162"/>
      <c r="G160" s="162"/>
      <c r="H160" s="162"/>
      <c r="I160" s="162"/>
      <c r="J160" s="162"/>
      <c r="K160" s="162"/>
      <c r="L160" s="41"/>
    </row>
    <row r="161" spans="1:12" s="58" customFormat="1" ht="29.25" customHeight="1" hidden="1">
      <c r="A161" s="30"/>
      <c r="B161" s="161" t="s">
        <v>41</v>
      </c>
      <c r="C161" s="162"/>
      <c r="D161" s="162"/>
      <c r="E161" s="162"/>
      <c r="F161" s="162"/>
      <c r="G161" s="162"/>
      <c r="H161" s="162"/>
      <c r="I161" s="162"/>
      <c r="J161" s="162"/>
      <c r="K161" s="162"/>
      <c r="L161" s="57"/>
    </row>
    <row r="162" spans="1:12" s="2" customFormat="1" ht="18" customHeight="1">
      <c r="A162" s="59">
        <f>SUM(A83+A80+A77+A87)</f>
        <v>0</v>
      </c>
      <c r="B162" s="257" t="s">
        <v>19</v>
      </c>
      <c r="C162" s="257"/>
      <c r="D162" s="257"/>
      <c r="E162" s="257"/>
      <c r="F162" s="257"/>
      <c r="G162" s="257"/>
      <c r="H162" s="257"/>
      <c r="I162" s="257"/>
      <c r="J162" s="257"/>
      <c r="K162" s="257"/>
      <c r="L162" s="38"/>
    </row>
    <row r="163" spans="1:12" s="2" customFormat="1" ht="18" customHeight="1" hidden="1">
      <c r="A163" s="245" t="s">
        <v>46</v>
      </c>
      <c r="B163" s="246"/>
      <c r="C163" s="246"/>
      <c r="D163" s="246"/>
      <c r="E163" s="246"/>
      <c r="F163" s="246"/>
      <c r="G163" s="246"/>
      <c r="H163" s="246"/>
      <c r="I163" s="246"/>
      <c r="J163" s="246"/>
      <c r="K163" s="247"/>
      <c r="L163" s="38"/>
    </row>
    <row r="164" spans="1:12" s="2" customFormat="1" ht="110.25" customHeight="1" hidden="1">
      <c r="A164" s="31"/>
      <c r="B164" s="206" t="s">
        <v>20</v>
      </c>
      <c r="C164" s="207"/>
      <c r="D164" s="207"/>
      <c r="E164" s="207"/>
      <c r="F164" s="207"/>
      <c r="G164" s="207"/>
      <c r="H164" s="207"/>
      <c r="I164" s="207"/>
      <c r="J164" s="207"/>
      <c r="K164" s="207"/>
      <c r="L164" s="38"/>
    </row>
    <row r="165" spans="1:12" s="2" customFormat="1" ht="78" customHeight="1" hidden="1">
      <c r="A165" s="30"/>
      <c r="B165" s="165" t="s">
        <v>45</v>
      </c>
      <c r="C165" s="243"/>
      <c r="D165" s="243"/>
      <c r="E165" s="243"/>
      <c r="F165" s="243"/>
      <c r="G165" s="243"/>
      <c r="H165" s="243"/>
      <c r="I165" s="243"/>
      <c r="J165" s="243"/>
      <c r="K165" s="244"/>
      <c r="L165" s="38"/>
    </row>
    <row r="166" spans="1:12" s="2" customFormat="1" ht="50.25" customHeight="1" hidden="1">
      <c r="A166" s="30"/>
      <c r="B166" s="161" t="s">
        <v>49</v>
      </c>
      <c r="C166" s="162"/>
      <c r="D166" s="162"/>
      <c r="E166" s="162"/>
      <c r="F166" s="162"/>
      <c r="G166" s="162"/>
      <c r="H166" s="162"/>
      <c r="I166" s="162"/>
      <c r="J166" s="162"/>
      <c r="K166" s="162"/>
      <c r="L166" s="38"/>
    </row>
    <row r="167" spans="1:12" s="60" customFormat="1" ht="31.5" customHeight="1" hidden="1">
      <c r="A167" s="30"/>
      <c r="B167" s="161" t="s">
        <v>50</v>
      </c>
      <c r="C167" s="162"/>
      <c r="D167" s="162"/>
      <c r="E167" s="162"/>
      <c r="F167" s="162"/>
      <c r="G167" s="162"/>
      <c r="H167" s="162"/>
      <c r="I167" s="162"/>
      <c r="J167" s="162"/>
      <c r="K167" s="162"/>
      <c r="L167" s="57"/>
    </row>
    <row r="168" spans="1:12" s="60" customFormat="1" ht="18.75">
      <c r="A168" s="63">
        <f>A26+A38</f>
        <v>4672.7</v>
      </c>
      <c r="B168" s="292" t="s">
        <v>32</v>
      </c>
      <c r="C168" s="292"/>
      <c r="D168" s="292"/>
      <c r="E168" s="292"/>
      <c r="F168" s="292"/>
      <c r="G168" s="292"/>
      <c r="H168" s="292"/>
      <c r="I168" s="292"/>
      <c r="J168" s="292"/>
      <c r="K168" s="292"/>
      <c r="L168" s="57"/>
    </row>
    <row r="169" spans="1:12" s="60" customFormat="1" ht="16.5" customHeight="1">
      <c r="A169" s="64"/>
      <c r="B169" s="293" t="s">
        <v>7</v>
      </c>
      <c r="C169" s="293"/>
      <c r="D169" s="293"/>
      <c r="E169" s="293"/>
      <c r="F169" s="293"/>
      <c r="G169" s="293"/>
      <c r="H169" s="293"/>
      <c r="I169" s="293"/>
      <c r="J169" s="293"/>
      <c r="K169" s="293"/>
      <c r="L169" s="57"/>
    </row>
    <row r="170" spans="1:12" s="58" customFormat="1" ht="17.25" customHeight="1">
      <c r="A170" s="65">
        <f>A26</f>
        <v>4660.5</v>
      </c>
      <c r="B170" s="290" t="s">
        <v>13</v>
      </c>
      <c r="C170" s="291"/>
      <c r="D170" s="291"/>
      <c r="E170" s="291"/>
      <c r="F170" s="291"/>
      <c r="G170" s="291"/>
      <c r="H170" s="291"/>
      <c r="I170" s="291"/>
      <c r="J170" s="291"/>
      <c r="K170" s="291"/>
      <c r="L170" s="57"/>
    </row>
    <row r="171" spans="1:12" s="58" customFormat="1" ht="19.5" customHeight="1">
      <c r="A171" s="66">
        <f>A39</f>
        <v>12.2</v>
      </c>
      <c r="B171" s="238" t="s">
        <v>14</v>
      </c>
      <c r="C171" s="239"/>
      <c r="D171" s="239"/>
      <c r="E171" s="239"/>
      <c r="F171" s="239"/>
      <c r="G171" s="239"/>
      <c r="H171" s="239"/>
      <c r="I171" s="239"/>
      <c r="J171" s="239"/>
      <c r="K171" s="239"/>
      <c r="L171" s="57"/>
    </row>
    <row r="172" spans="1:255" s="58" customFormat="1" ht="14.25" customHeight="1" hidden="1">
      <c r="A172" s="66">
        <f>A83</f>
        <v>0</v>
      </c>
      <c r="B172" s="238" t="s">
        <v>9</v>
      </c>
      <c r="C172" s="239"/>
      <c r="D172" s="239"/>
      <c r="E172" s="239"/>
      <c r="F172" s="239"/>
      <c r="G172" s="239"/>
      <c r="H172" s="239"/>
      <c r="I172" s="239"/>
      <c r="J172" s="239"/>
      <c r="K172" s="239"/>
      <c r="L172" s="57"/>
      <c r="IU172" s="58">
        <f>SUM(A172:IT172)</f>
        <v>0</v>
      </c>
    </row>
    <row r="173" spans="1:12" s="58" customFormat="1" ht="14.25" customHeight="1" hidden="1">
      <c r="A173" s="66">
        <f>A71</f>
        <v>0</v>
      </c>
      <c r="B173" s="238" t="s">
        <v>15</v>
      </c>
      <c r="C173" s="239"/>
      <c r="D173" s="239"/>
      <c r="E173" s="239"/>
      <c r="F173" s="239"/>
      <c r="G173" s="239"/>
      <c r="H173" s="239"/>
      <c r="I173" s="239"/>
      <c r="J173" s="239"/>
      <c r="K173" s="239"/>
      <c r="L173" s="57"/>
    </row>
    <row r="174" spans="1:12" s="58" customFormat="1" ht="14.25" customHeight="1" hidden="1">
      <c r="A174" s="66">
        <f>A40</f>
        <v>0</v>
      </c>
      <c r="B174" s="238" t="s">
        <v>10</v>
      </c>
      <c r="C174" s="239"/>
      <c r="D174" s="239"/>
      <c r="E174" s="239"/>
      <c r="F174" s="239"/>
      <c r="G174" s="239"/>
      <c r="H174" s="239"/>
      <c r="I174" s="239"/>
      <c r="J174" s="239"/>
      <c r="K174" s="239"/>
      <c r="L174" s="57"/>
    </row>
    <row r="175" spans="1:12" s="11" customFormat="1" ht="14.25" customHeight="1" hidden="1">
      <c r="A175" s="66">
        <f>A73+A58</f>
        <v>0</v>
      </c>
      <c r="B175" s="238" t="s">
        <v>11</v>
      </c>
      <c r="C175" s="239"/>
      <c r="D175" s="239"/>
      <c r="E175" s="239"/>
      <c r="F175" s="239"/>
      <c r="G175" s="239"/>
      <c r="H175" s="239"/>
      <c r="I175" s="239"/>
      <c r="J175" s="239"/>
      <c r="K175" s="239"/>
      <c r="L175" s="37"/>
    </row>
    <row r="176" spans="1:11" ht="142.5" customHeight="1" hidden="1">
      <c r="A176" s="32"/>
      <c r="B176" s="33"/>
      <c r="C176" s="34"/>
      <c r="D176" s="34"/>
      <c r="E176" s="34"/>
      <c r="F176" s="34"/>
      <c r="G176" s="34"/>
      <c r="H176" s="34"/>
      <c r="I176" s="34"/>
      <c r="J176" s="34"/>
      <c r="K176" s="34"/>
    </row>
    <row r="177" spans="1:11" ht="11.25" customHeight="1" hidden="1">
      <c r="A177" s="248"/>
      <c r="B177" s="248"/>
      <c r="C177" s="248"/>
      <c r="D177" s="248"/>
      <c r="E177" s="248"/>
      <c r="F177" s="248"/>
      <c r="G177" s="248"/>
      <c r="H177" s="248"/>
      <c r="I177" s="248"/>
      <c r="J177" s="248"/>
      <c r="K177" s="248"/>
    </row>
    <row r="178" spans="1:12" s="2" customFormat="1" ht="19.5" customHeight="1" hidden="1">
      <c r="A178" s="35"/>
      <c r="B178" s="36"/>
      <c r="C178" s="36"/>
      <c r="D178" s="36"/>
      <c r="E178" s="36"/>
      <c r="F178" s="36"/>
      <c r="G178" s="36"/>
      <c r="H178" s="36"/>
      <c r="I178" s="36"/>
      <c r="J178" s="36"/>
      <c r="K178" s="36"/>
      <c r="L178" s="38"/>
    </row>
    <row r="179" spans="1:12" s="2" customFormat="1" ht="30.75" customHeight="1">
      <c r="A179" s="242" t="s">
        <v>76</v>
      </c>
      <c r="B179" s="242"/>
      <c r="C179" s="242"/>
      <c r="D179" s="242"/>
      <c r="E179" s="242"/>
      <c r="F179" s="242"/>
      <c r="G179" s="242"/>
      <c r="H179" s="242"/>
      <c r="I179" s="242"/>
      <c r="J179" s="242"/>
      <c r="K179" s="242"/>
      <c r="L179" s="38"/>
    </row>
    <row r="180" spans="1:12" s="27" customFormat="1" ht="19.5" customHeight="1" hidden="1">
      <c r="A180" s="45"/>
      <c r="B180" s="45"/>
      <c r="C180" s="45"/>
      <c r="D180" s="45"/>
      <c r="E180" s="45"/>
      <c r="F180" s="45"/>
      <c r="G180" s="45"/>
      <c r="H180" s="45"/>
      <c r="I180" s="45"/>
      <c r="J180" s="45"/>
      <c r="K180" s="45"/>
      <c r="L180" s="42"/>
    </row>
    <row r="181" spans="1:12" s="2" customFormat="1" ht="14.25" customHeight="1">
      <c r="A181" s="284" t="s">
        <v>57</v>
      </c>
      <c r="B181" s="275"/>
      <c r="C181" s="276"/>
      <c r="D181" s="285" t="s">
        <v>75</v>
      </c>
      <c r="E181" s="286"/>
      <c r="F181" s="286"/>
      <c r="G181" s="286"/>
      <c r="H181" s="286"/>
      <c r="I181" s="286"/>
      <c r="J181" s="287"/>
      <c r="K181" s="46">
        <f>K183+K185</f>
        <v>0</v>
      </c>
      <c r="L181" s="38"/>
    </row>
    <row r="182" spans="1:12" s="26" customFormat="1" ht="12.75" customHeight="1">
      <c r="A182" s="274"/>
      <c r="B182" s="288"/>
      <c r="C182" s="289"/>
      <c r="D182" s="281" t="s">
        <v>7</v>
      </c>
      <c r="E182" s="282"/>
      <c r="F182" s="282"/>
      <c r="G182" s="282"/>
      <c r="H182" s="282"/>
      <c r="I182" s="282"/>
      <c r="J182" s="283"/>
      <c r="K182" s="47"/>
      <c r="L182" s="43"/>
    </row>
    <row r="183" spans="1:12" s="26" customFormat="1" ht="35.25" customHeight="1" hidden="1">
      <c r="A183" s="274" t="s">
        <v>56</v>
      </c>
      <c r="B183" s="275"/>
      <c r="C183" s="276"/>
      <c r="D183" s="277" t="s">
        <v>55</v>
      </c>
      <c r="E183" s="278"/>
      <c r="F183" s="278"/>
      <c r="G183" s="278"/>
      <c r="H183" s="278"/>
      <c r="I183" s="278"/>
      <c r="J183" s="279"/>
      <c r="K183" s="67">
        <f>K184</f>
        <v>0</v>
      </c>
      <c r="L183" s="43"/>
    </row>
    <row r="184" spans="1:12" s="51" customFormat="1" ht="45.75" customHeight="1" hidden="1">
      <c r="A184" s="215" t="s">
        <v>53</v>
      </c>
      <c r="B184" s="250"/>
      <c r="C184" s="251"/>
      <c r="D184" s="280" t="s">
        <v>54</v>
      </c>
      <c r="E184" s="278"/>
      <c r="F184" s="278"/>
      <c r="G184" s="278"/>
      <c r="H184" s="278"/>
      <c r="I184" s="278"/>
      <c r="J184" s="279"/>
      <c r="K184" s="49"/>
      <c r="L184" s="50"/>
    </row>
    <row r="185" spans="1:12" s="25" customFormat="1" ht="30.75" customHeight="1">
      <c r="A185" s="273" t="s">
        <v>44</v>
      </c>
      <c r="B185" s="216"/>
      <c r="C185" s="217"/>
      <c r="D185" s="232" t="s">
        <v>33</v>
      </c>
      <c r="E185" s="233"/>
      <c r="F185" s="233"/>
      <c r="G185" s="233"/>
      <c r="H185" s="233"/>
      <c r="I185" s="233"/>
      <c r="J185" s="234"/>
      <c r="K185" s="48">
        <f>K186+K187-K182</f>
        <v>0</v>
      </c>
      <c r="L185" s="44"/>
    </row>
    <row r="186" spans="1:12" s="25" customFormat="1" ht="33.75" customHeight="1">
      <c r="A186" s="215" t="s">
        <v>34</v>
      </c>
      <c r="B186" s="216"/>
      <c r="C186" s="217"/>
      <c r="D186" s="249" t="s">
        <v>35</v>
      </c>
      <c r="E186" s="233"/>
      <c r="F186" s="233"/>
      <c r="G186" s="233"/>
      <c r="H186" s="233"/>
      <c r="I186" s="233"/>
      <c r="J186" s="234"/>
      <c r="K186" s="52">
        <f>-(A14+K184)</f>
        <v>-4672.7</v>
      </c>
      <c r="L186" s="44"/>
    </row>
    <row r="187" spans="1:12" s="25" customFormat="1" ht="40.5" customHeight="1">
      <c r="A187" s="215" t="s">
        <v>36</v>
      </c>
      <c r="B187" s="216"/>
      <c r="C187" s="217"/>
      <c r="D187" s="249" t="s">
        <v>37</v>
      </c>
      <c r="E187" s="233"/>
      <c r="F187" s="233"/>
      <c r="G187" s="233"/>
      <c r="H187" s="233"/>
      <c r="I187" s="233"/>
      <c r="J187" s="234"/>
      <c r="K187" s="52">
        <f>A168</f>
        <v>4672.7</v>
      </c>
      <c r="L187" s="44"/>
    </row>
    <row r="188" spans="1:12" s="2" customFormat="1" ht="40.5" customHeight="1">
      <c r="A188" s="235" t="s">
        <v>173</v>
      </c>
      <c r="B188" s="236"/>
      <c r="C188" s="236"/>
      <c r="D188" s="236"/>
      <c r="E188" s="236"/>
      <c r="F188" s="236"/>
      <c r="G188" s="236"/>
      <c r="H188" s="236"/>
      <c r="I188" s="236"/>
      <c r="J188" s="236"/>
      <c r="K188" s="236"/>
      <c r="L188" s="38"/>
    </row>
    <row r="189" spans="1:12" s="2" customFormat="1" ht="24.75" customHeight="1">
      <c r="A189" s="240" t="s">
        <v>73</v>
      </c>
      <c r="B189" s="241"/>
      <c r="C189" s="241"/>
      <c r="D189" s="241"/>
      <c r="E189" s="241"/>
      <c r="F189" s="241"/>
      <c r="G189" s="241"/>
      <c r="H189" s="241"/>
      <c r="I189" s="241"/>
      <c r="J189" s="241"/>
      <c r="K189" s="241"/>
      <c r="L189" s="38"/>
    </row>
    <row r="190" spans="1:12" s="2" customFormat="1" ht="19.5" customHeight="1">
      <c r="A190" s="53"/>
      <c r="B190" s="54"/>
      <c r="C190" s="54"/>
      <c r="D190" s="54"/>
      <c r="E190" s="54"/>
      <c r="F190" s="54"/>
      <c r="G190" s="54"/>
      <c r="H190" s="54"/>
      <c r="I190" s="54"/>
      <c r="J190" s="54"/>
      <c r="K190" s="54"/>
      <c r="L190" s="38"/>
    </row>
    <row r="191" spans="1:12" s="2" customFormat="1" ht="15">
      <c r="A191" s="230" t="s">
        <v>65</v>
      </c>
      <c r="B191" s="231"/>
      <c r="C191" s="231"/>
      <c r="D191" s="54"/>
      <c r="E191" s="54"/>
      <c r="F191" s="54"/>
      <c r="G191" s="54"/>
      <c r="H191" s="54"/>
      <c r="I191" s="54"/>
      <c r="J191" s="54"/>
      <c r="K191" s="54"/>
      <c r="L191" s="38"/>
    </row>
    <row r="192" spans="1:12" s="19" customFormat="1" ht="73.5" customHeight="1" hidden="1">
      <c r="A192" s="53"/>
      <c r="B192" s="54"/>
      <c r="C192" s="54"/>
      <c r="D192" s="54"/>
      <c r="E192" s="54"/>
      <c r="F192" s="54"/>
      <c r="G192" s="54"/>
      <c r="H192" s="54"/>
      <c r="I192" s="54"/>
      <c r="J192" s="54"/>
      <c r="K192" s="54"/>
      <c r="L192" s="37"/>
    </row>
  </sheetData>
  <sheetProtection/>
  <mergeCells count="196">
    <mergeCell ref="B12:K12"/>
    <mergeCell ref="B10:K10"/>
    <mergeCell ref="B11:K11"/>
    <mergeCell ref="B33:K33"/>
    <mergeCell ref="B34:K34"/>
    <mergeCell ref="B35:K35"/>
    <mergeCell ref="B27:K27"/>
    <mergeCell ref="B16:K16"/>
    <mergeCell ref="B15:K15"/>
    <mergeCell ref="B26:K26"/>
    <mergeCell ref="B44:K44"/>
    <mergeCell ref="B39:K39"/>
    <mergeCell ref="B156:K156"/>
    <mergeCell ref="B132:K132"/>
    <mergeCell ref="B124:K124"/>
    <mergeCell ref="B133:K133"/>
    <mergeCell ref="B134:K134"/>
    <mergeCell ref="B135:K135"/>
    <mergeCell ref="B149:K149"/>
    <mergeCell ref="B146:K146"/>
    <mergeCell ref="B148:K148"/>
    <mergeCell ref="B145:K145"/>
    <mergeCell ref="B17:K17"/>
    <mergeCell ref="A21:K21"/>
    <mergeCell ref="B22:K22"/>
    <mergeCell ref="B23:K23"/>
    <mergeCell ref="B30:K30"/>
    <mergeCell ref="B31:K31"/>
    <mergeCell ref="B36:K36"/>
    <mergeCell ref="B37:K37"/>
    <mergeCell ref="B90:K90"/>
    <mergeCell ref="B28:K28"/>
    <mergeCell ref="B29:K29"/>
    <mergeCell ref="B171:K171"/>
    <mergeCell ref="B169:K169"/>
    <mergeCell ref="B65:K65"/>
    <mergeCell ref="B71:K71"/>
    <mergeCell ref="B74:K74"/>
    <mergeCell ref="B154:K154"/>
    <mergeCell ref="B45:K45"/>
    <mergeCell ref="B170:K170"/>
    <mergeCell ref="B160:K160"/>
    <mergeCell ref="B161:K161"/>
    <mergeCell ref="B168:K168"/>
    <mergeCell ref="B167:K167"/>
    <mergeCell ref="B164:K164"/>
    <mergeCell ref="B166:K166"/>
    <mergeCell ref="B162:K162"/>
    <mergeCell ref="B32:K32"/>
    <mergeCell ref="A185:C185"/>
    <mergeCell ref="A183:C183"/>
    <mergeCell ref="D183:J183"/>
    <mergeCell ref="B175:K175"/>
    <mergeCell ref="D184:J184"/>
    <mergeCell ref="D182:J182"/>
    <mergeCell ref="A181:C181"/>
    <mergeCell ref="D181:J181"/>
    <mergeCell ref="A182:C182"/>
    <mergeCell ref="B40:K40"/>
    <mergeCell ref="B46:K46"/>
    <mergeCell ref="B41:K41"/>
    <mergeCell ref="G1:K1"/>
    <mergeCell ref="A2:K2"/>
    <mergeCell ref="A3:K3"/>
    <mergeCell ref="A4:K7"/>
    <mergeCell ref="A8:K8"/>
    <mergeCell ref="B14:K14"/>
    <mergeCell ref="B13:K13"/>
    <mergeCell ref="B83:K83"/>
    <mergeCell ref="D186:J186"/>
    <mergeCell ref="D187:J187"/>
    <mergeCell ref="A184:C184"/>
    <mergeCell ref="A19:K19"/>
    <mergeCell ref="B24:K24"/>
    <mergeCell ref="A25:K25"/>
    <mergeCell ref="B67:K67"/>
    <mergeCell ref="B64:K64"/>
    <mergeCell ref="B42:K42"/>
    <mergeCell ref="B86:K86"/>
    <mergeCell ref="B172:K172"/>
    <mergeCell ref="B174:K174"/>
    <mergeCell ref="A189:K189"/>
    <mergeCell ref="A179:K179"/>
    <mergeCell ref="B165:K165"/>
    <mergeCell ref="A163:K163"/>
    <mergeCell ref="A177:K177"/>
    <mergeCell ref="B173:K173"/>
    <mergeCell ref="B159:K159"/>
    <mergeCell ref="A191:C191"/>
    <mergeCell ref="D185:J185"/>
    <mergeCell ref="A188:K188"/>
    <mergeCell ref="A187:C187"/>
    <mergeCell ref="B38:K38"/>
    <mergeCell ref="H51:K52"/>
    <mergeCell ref="B62:K62"/>
    <mergeCell ref="B66:K66"/>
    <mergeCell ref="B58:K58"/>
    <mergeCell ref="B54:K54"/>
    <mergeCell ref="B101:G101"/>
    <mergeCell ref="B142:D142"/>
    <mergeCell ref="B143:D143"/>
    <mergeCell ref="B139:K139"/>
    <mergeCell ref="B113:K113"/>
    <mergeCell ref="B138:K138"/>
    <mergeCell ref="B115:D115"/>
    <mergeCell ref="B112:K112"/>
    <mergeCell ref="B122:K122"/>
    <mergeCell ref="B126:K126"/>
    <mergeCell ref="B82:K82"/>
    <mergeCell ref="B85:K85"/>
    <mergeCell ref="B61:K61"/>
    <mergeCell ref="H49:K50"/>
    <mergeCell ref="B72:K72"/>
    <mergeCell ref="A186:C186"/>
    <mergeCell ref="B49:G49"/>
    <mergeCell ref="B50:G50"/>
    <mergeCell ref="B52:G52"/>
    <mergeCell ref="B158:K158"/>
    <mergeCell ref="B57:K57"/>
    <mergeCell ref="B48:K48"/>
    <mergeCell ref="B77:K77"/>
    <mergeCell ref="B78:K78"/>
    <mergeCell ref="B59:K59"/>
    <mergeCell ref="B63:K63"/>
    <mergeCell ref="B70:K70"/>
    <mergeCell ref="B69:K69"/>
    <mergeCell ref="B73:K73"/>
    <mergeCell ref="B75:K75"/>
    <mergeCell ref="B84:K84"/>
    <mergeCell ref="B92:K92"/>
    <mergeCell ref="B91:K91"/>
    <mergeCell ref="B120:K120"/>
    <mergeCell ref="B87:K87"/>
    <mergeCell ref="B118:K118"/>
    <mergeCell ref="E114:K115"/>
    <mergeCell ref="B114:D114"/>
    <mergeCell ref="B106:D106"/>
    <mergeCell ref="B107:D107"/>
    <mergeCell ref="B131:K131"/>
    <mergeCell ref="B130:K130"/>
    <mergeCell ref="B108:K108"/>
    <mergeCell ref="B109:K109"/>
    <mergeCell ref="B111:K111"/>
    <mergeCell ref="B110:K110"/>
    <mergeCell ref="B119:K119"/>
    <mergeCell ref="B116:K116"/>
    <mergeCell ref="B117:K117"/>
    <mergeCell ref="B121:K121"/>
    <mergeCell ref="B157:K157"/>
    <mergeCell ref="B152:K152"/>
    <mergeCell ref="B153:K153"/>
    <mergeCell ref="B150:K150"/>
    <mergeCell ref="B155:K155"/>
    <mergeCell ref="B140:K140"/>
    <mergeCell ref="B141:K141"/>
    <mergeCell ref="B147:K147"/>
    <mergeCell ref="B144:D144"/>
    <mergeCell ref="B151:K151"/>
    <mergeCell ref="B80:K80"/>
    <mergeCell ref="B81:K81"/>
    <mergeCell ref="E142:K144"/>
    <mergeCell ref="B127:K127"/>
    <mergeCell ref="B128:K128"/>
    <mergeCell ref="B129:K129"/>
    <mergeCell ref="B125:K125"/>
    <mergeCell ref="B123:K123"/>
    <mergeCell ref="B136:K136"/>
    <mergeCell ref="B137:K137"/>
    <mergeCell ref="B60:K60"/>
    <mergeCell ref="A68:K68"/>
    <mergeCell ref="B53:K53"/>
    <mergeCell ref="A76:K76"/>
    <mergeCell ref="B79:K79"/>
    <mergeCell ref="B43:K43"/>
    <mergeCell ref="B56:K56"/>
    <mergeCell ref="B51:G51"/>
    <mergeCell ref="B55:K55"/>
    <mergeCell ref="B47:K47"/>
    <mergeCell ref="B93:K93"/>
    <mergeCell ref="B94:K94"/>
    <mergeCell ref="B98:D98"/>
    <mergeCell ref="B99:D99"/>
    <mergeCell ref="E98:K99"/>
    <mergeCell ref="B95:K95"/>
    <mergeCell ref="B96:K96"/>
    <mergeCell ref="B97:K97"/>
    <mergeCell ref="B88:K88"/>
    <mergeCell ref="B89:K89"/>
    <mergeCell ref="B103:D103"/>
    <mergeCell ref="E102:K103"/>
    <mergeCell ref="B104:D104"/>
    <mergeCell ref="B105:D105"/>
    <mergeCell ref="H100:K101"/>
    <mergeCell ref="E104:K107"/>
    <mergeCell ref="B102:D102"/>
    <mergeCell ref="B100:G100"/>
  </mergeCells>
  <printOptions/>
  <pageMargins left="0.8661417322834646" right="0.31496062992125984" top="0.5905511811023623" bottom="0.3937007874015748" header="0.15748031496062992" footer="0.1968503937007874"/>
  <pageSetup fitToHeight="5" horizontalDpi="600" verticalDpi="600" orientation="portrait" paperSize="9" scale="94" r:id="rId2"/>
  <rowBreaks count="1" manualBreakCount="1">
    <brk id="99"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Матюшева Татьяна Г.</cp:lastModifiedBy>
  <cp:lastPrinted>2017-06-06T10:25:18Z</cp:lastPrinted>
  <dcterms:created xsi:type="dcterms:W3CDTF">1996-10-08T23:32:33Z</dcterms:created>
  <dcterms:modified xsi:type="dcterms:W3CDTF">2017-06-15T06:16:18Z</dcterms:modified>
  <cp:category/>
  <cp:version/>
  <cp:contentType/>
  <cp:contentStatus/>
</cp:coreProperties>
</file>