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'Бюджет'!$C$22</definedName>
    <definedName name="SIGN" localSheetId="0">'Бюджет'!$A$22:$K$23</definedName>
  </definedNames>
  <calcPr fullCalcOnLoad="1"/>
</workbook>
</file>

<file path=xl/sharedStrings.xml><?xml version="1.0" encoding="utf-8"?>
<sst xmlns="http://schemas.openxmlformats.org/spreadsheetml/2006/main" count="88" uniqueCount="86">
  <si>
    <t/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</si>
  <si>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</si>
  <si>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</si>
  <si>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</si>
  <si>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</si>
  <si>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</si>
  <si>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</si>
  <si>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</si>
  <si>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</si>
  <si>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</si>
  <si>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</si>
  <si>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</si>
  <si>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</si>
  <si>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</si>
  <si>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</si>
  <si>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</si>
  <si>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</si>
  <si>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</si>
  <si>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</si>
  <si>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</si>
  <si>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</si>
  <si>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</si>
  <si>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</si>
  <si>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</si>
  <si>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</si>
  <si>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</si>
  <si>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</si>
  <si>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</si>
  <si>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</si>
  <si>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</si>
  <si>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</si>
  <si>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</si>
  <si>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</si>
  <si>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</si>
  <si>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</si>
  <si>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% исполнения</t>
  </si>
  <si>
    <t>тыс.руб.</t>
  </si>
  <si>
    <t>Приложение 2</t>
  </si>
  <si>
    <t>1000</t>
  </si>
  <si>
    <t>1001</t>
  </si>
  <si>
    <t>Пенсионное обеспечение</t>
  </si>
  <si>
    <t>1003</t>
  </si>
  <si>
    <t>Социальное обеспечение населения</t>
  </si>
  <si>
    <t xml:space="preserve">Остаток </t>
  </si>
  <si>
    <t>0409</t>
  </si>
  <si>
    <t>0106</t>
  </si>
  <si>
    <t>0113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</si>
  <si>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</si>
  <si>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ФИЗИЧЕСКАЯ КУЛЬТУРА И СПОРТ</t>
  </si>
  <si>
    <t>1300</t>
  </si>
  <si>
    <t>1301</t>
  </si>
  <si>
    <t>ОБСЛУЖИВАНИЕ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</si>
  <si>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</si>
  <si>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</si>
  <si>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</si>
  <si>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</si>
  <si>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</si>
  <si>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КУЛЬТУРА, КИНЕМАТОГРАФИЯ</t>
  </si>
  <si>
    <t>1102</t>
  </si>
  <si>
    <t>Массовый спорт</t>
  </si>
  <si>
    <t>Кассовый план</t>
  </si>
  <si>
    <t xml:space="preserve">Исполнено </t>
  </si>
  <si>
    <t xml:space="preserve">Структура расходов, % </t>
  </si>
  <si>
    <t>к аналогич. периоду прош. года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</si>
  <si>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</si>
  <si>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</si>
  <si>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</si>
  <si>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</si>
  <si>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</si>
  <si>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</si>
  <si>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</si>
  <si>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ИТОГО:</t>
  </si>
  <si>
    <t>1101</t>
  </si>
  <si>
    <t>Физическая культура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</si>
  <si>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</si>
  <si>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</si>
  <si>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Исполнение бюджета МО Сланцевское городское поселение по функциональной классификации расходов за 1 квартал 2017 года.</t>
  </si>
  <si>
    <t>1 квартал 2017 г</t>
  </si>
  <si>
    <t>План 2017год</t>
  </si>
  <si>
    <t>к плану 2017 года</t>
  </si>
  <si>
    <t>Исполнено    1 квартал 2016г</t>
  </si>
  <si>
    <t>к плану 1 квартала 2017г</t>
  </si>
  <si>
    <t>0200</t>
  </si>
  <si>
    <t>НАЦИОНАЛЬНАЯ ОБОРОНА</t>
  </si>
  <si>
    <t>0203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</si>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</sst>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Cyr"/>
      <family val="0"/>
    </font>
    <font>
      <sz val="10"/>
      <color indexed="10"/>
      <name val="Arial"/>
      <family val="0"/>
    </font>
    <font>
      <sz val="8.5"/>
      <color indexed="10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9.5"/>
      <name val="Arial Narrow"/>
      <family val="2"/>
    </font>
    <font>
      <b/>
      <sz val="8.5"/>
      <name val="MS Sans Serif"/>
      <family val="2"/>
    </font>
    <font>
      <sz val="8.5"/>
      <name val="Arial"/>
      <family val="0"/>
    </font>
    <font>
      <b/>
      <sz val="11"/>
      <name val="Arial"/>
      <family val="2"/>
    </font>
    <font>
      <sz val="8.5"/>
      <name val="MS Sans Serif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172" fontId="7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13" fillId="0" borderId="11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center" wrapText="1"/>
    </xf>
    <xf numFmtId="172" fontId="7" fillId="0" borderId="15" xfId="0" applyNumberFormat="1" applyFont="1" applyBorder="1" applyAlignment="1">
      <alignment horizontal="right" vertical="center" wrapText="1"/>
    </xf>
    <xf numFmtId="172" fontId="7" fillId="0" borderId="16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13" fillId="0" borderId="16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4"/>
  <sheetViews>
    <sheetView showGridLines="0" tabSelected="1" zoomScaleSheetLayoutView="100" zoomScalePageLayoutView="0" workbookViewId="0" topLeftCell="A3">
      <selection activeCell="D16" sqref="D16"/>
    </sheetView>
  </sheetViews>
  <sheetFormatPr defaultColWidth="9.140625" defaultRowHeight="12.75" customHeight="1" outlineLevelRow="1"/>
  <cols>
    <col min="1" max="1" width="6.7109375" style="2" customWidth="1"/>
    <col min="2" max="2" width="50.28125" style="2" customWidth="1"/>
    <col min="3" max="3" width="11.57421875" style="2" customWidth="1"/>
    <col min="4" max="5" width="12.00390625" style="2" customWidth="1"/>
    <col min="6" max="6" width="12.57421875" style="2" customWidth="1"/>
    <col min="7" max="7" width="12.00390625" style="2" customWidth="1"/>
    <col min="8" max="8" width="10.8515625" style="2" customWidth="1"/>
    <col min="9" max="9" width="9.8515625" style="2" customWidth="1"/>
    <col min="10" max="11" width="12.00390625" style="2" customWidth="1"/>
    <col min="12" max="16384" width="9.140625" style="2" customWidth="1"/>
  </cols>
  <sheetData>
    <row r="1" spans="1:11" s="14" customFormat="1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37</v>
      </c>
    </row>
    <row r="2" s="14" customFormat="1" ht="12.75" customHeight="1"/>
    <row r="3" spans="1:13" s="16" customFormat="1" ht="15">
      <c r="A3" s="37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5"/>
      <c r="M3" s="15"/>
    </row>
    <row r="4" spans="1:13" s="16" customFormat="1" ht="12.75">
      <c r="A4" s="15"/>
      <c r="B4" s="15"/>
      <c r="C4" s="15"/>
      <c r="D4" s="15"/>
      <c r="E4" s="15"/>
      <c r="F4" s="15"/>
      <c r="G4" s="15"/>
      <c r="H4" s="15"/>
      <c r="I4" s="15"/>
      <c r="K4" s="17" t="s">
        <v>36</v>
      </c>
      <c r="L4" s="15"/>
      <c r="M4" s="15"/>
    </row>
    <row r="5" spans="1:13" s="16" customFormat="1" ht="12.75">
      <c r="A5" s="35" t="s">
        <v>1</v>
      </c>
      <c r="B5" s="35" t="s">
        <v>2</v>
      </c>
      <c r="C5" s="35" t="s">
        <v>80</v>
      </c>
      <c r="D5" s="40" t="s">
        <v>78</v>
      </c>
      <c r="E5" s="42" t="s">
        <v>77</v>
      </c>
      <c r="F5" s="43"/>
      <c r="G5" s="43"/>
      <c r="H5" s="44"/>
      <c r="I5" s="45" t="s">
        <v>35</v>
      </c>
      <c r="J5" s="46"/>
      <c r="K5" s="44"/>
      <c r="L5" s="15"/>
      <c r="M5" s="15"/>
    </row>
    <row r="6" spans="1:11" s="14" customFormat="1" ht="53.25" customHeight="1">
      <c r="A6" s="36"/>
      <c r="B6" s="36"/>
      <c r="C6" s="39"/>
      <c r="D6" s="41"/>
      <c r="E6" s="18" t="s">
        <v>60</v>
      </c>
      <c r="F6" s="18" t="s">
        <v>61</v>
      </c>
      <c r="G6" s="18" t="s">
        <v>43</v>
      </c>
      <c r="H6" s="18" t="s">
        <v>62</v>
      </c>
      <c r="I6" s="18" t="s">
        <v>79</v>
      </c>
      <c r="J6" s="18" t="s">
        <v>81</v>
      </c>
      <c r="K6" s="18" t="s">
        <v>63</v>
      </c>
    </row>
    <row r="7" spans="1:11" ht="12.75" hidden="1">
      <c r="A7" s="4" t="s">
        <v>0</v>
      </c>
      <c r="B7" s="5" t="s">
        <v>0</v>
      </c>
      <c r="C7" s="6"/>
      <c r="D7" s="1">
        <v>285519.8</v>
      </c>
      <c r="E7" s="1">
        <v>60052</v>
      </c>
      <c r="F7" s="1">
        <v>36551.7</v>
      </c>
      <c r="G7" s="1">
        <f aca="true" t="shared" si="0" ref="G7:G19">E7-F7</f>
        <v>23500.300000000003</v>
      </c>
      <c r="H7" s="1">
        <f aca="true" t="shared" si="1" ref="H7:H42">F7/$F$42*100</f>
        <v>104.492840214865</v>
      </c>
      <c r="I7" s="1">
        <f>F7/D7*100</f>
        <v>12.801809191516664</v>
      </c>
      <c r="J7" s="1">
        <f>F7/E7*100</f>
        <v>60.86674881769133</v>
      </c>
      <c r="K7" s="1" t="e">
        <f aca="true" t="shared" si="2" ref="K7:K19">F7/C7*100</f>
        <v>#DIV/0!</v>
      </c>
    </row>
    <row r="8" spans="1:11" ht="19.5" customHeight="1" outlineLevel="1">
      <c r="A8" s="4" t="s">
        <v>3</v>
      </c>
      <c r="B8" s="5" t="s">
        <v>4</v>
      </c>
      <c r="C8" s="6">
        <v>1029.9</v>
      </c>
      <c r="D8" s="19">
        <v>7926.8</v>
      </c>
      <c r="E8" s="19">
        <v>2064.1</v>
      </c>
      <c r="F8" s="19">
        <f>SUM(F9:F14)+0.1</f>
        <v>1078.6</v>
      </c>
      <c r="G8" s="6">
        <f t="shared" si="0"/>
        <v>985.5</v>
      </c>
      <c r="H8" s="6">
        <f t="shared" si="1"/>
        <v>3.0834674572113854</v>
      </c>
      <c r="I8" s="6">
        <f aca="true" t="shared" si="3" ref="I8:I19">F8/D8*100</f>
        <v>13.607004087399707</v>
      </c>
      <c r="J8" s="6">
        <f aca="true" t="shared" si="4" ref="J8:J19">F8/E8*100</f>
        <v>52.25522019282012</v>
      </c>
      <c r="K8" s="6">
        <f t="shared" si="2"/>
        <v>104.72861442858527</v>
      </c>
    </row>
    <row r="9" spans="1:11" ht="31.5" customHeight="1" outlineLevel="1">
      <c r="A9" s="7" t="s">
        <v>74</v>
      </c>
      <c r="B9" s="8" t="s">
        <v>75</v>
      </c>
      <c r="C9" s="9">
        <v>0</v>
      </c>
      <c r="D9" s="20">
        <v>1415</v>
      </c>
      <c r="E9" s="20">
        <v>365</v>
      </c>
      <c r="F9" s="20">
        <v>234.2</v>
      </c>
      <c r="G9" s="9">
        <f t="shared" si="0"/>
        <v>130.8</v>
      </c>
      <c r="H9" s="9">
        <f t="shared" si="1"/>
        <v>0.6695235290922552</v>
      </c>
      <c r="I9" s="9">
        <f t="shared" si="3"/>
        <v>16.551236749116608</v>
      </c>
      <c r="J9" s="9">
        <f t="shared" si="4"/>
        <v>64.16438356164383</v>
      </c>
      <c r="K9" s="28" t="e">
        <f t="shared" si="2"/>
        <v>#DIV/0!</v>
      </c>
    </row>
    <row r="10" spans="1:11" ht="38.25" customHeight="1" outlineLevel="1">
      <c r="A10" s="7" t="s">
        <v>5</v>
      </c>
      <c r="B10" s="8" t="s">
        <v>6</v>
      </c>
      <c r="C10" s="9">
        <v>608.4</v>
      </c>
      <c r="D10" s="20">
        <v>3274.9</v>
      </c>
      <c r="E10" s="20">
        <v>834.9</v>
      </c>
      <c r="F10" s="20">
        <f>617.7-1.6</f>
        <v>616.1</v>
      </c>
      <c r="G10" s="9">
        <f t="shared" si="0"/>
        <v>218.79999999999995</v>
      </c>
      <c r="H10" s="9">
        <f t="shared" si="1"/>
        <v>1.761287131826381</v>
      </c>
      <c r="I10" s="9">
        <f t="shared" si="3"/>
        <v>18.81278817673822</v>
      </c>
      <c r="J10" s="9">
        <f t="shared" si="4"/>
        <v>73.79326865492874</v>
      </c>
      <c r="K10" s="9">
        <f t="shared" si="2"/>
        <v>101.26561472715319</v>
      </c>
    </row>
    <row r="11" spans="1:11" ht="38.25" customHeight="1" hidden="1" outlineLevel="1">
      <c r="A11" s="10" t="s">
        <v>7</v>
      </c>
      <c r="B11" s="11" t="s">
        <v>8</v>
      </c>
      <c r="C11" s="9">
        <v>0</v>
      </c>
      <c r="D11" s="25">
        <v>0</v>
      </c>
      <c r="E11" s="25">
        <v>0</v>
      </c>
      <c r="F11" s="25">
        <v>0</v>
      </c>
      <c r="G11" s="9">
        <f t="shared" si="0"/>
        <v>0</v>
      </c>
      <c r="H11" s="9">
        <f t="shared" si="1"/>
        <v>0</v>
      </c>
      <c r="I11" s="9" t="e">
        <f t="shared" si="3"/>
        <v>#DIV/0!</v>
      </c>
      <c r="J11" s="9" t="e">
        <f t="shared" si="4"/>
        <v>#DIV/0!</v>
      </c>
      <c r="K11" s="9" t="e">
        <f t="shared" si="2"/>
        <v>#DIV/0!</v>
      </c>
    </row>
    <row r="12" spans="1:11" ht="32.25" customHeight="1" outlineLevel="1">
      <c r="A12" s="10" t="s">
        <v>45</v>
      </c>
      <c r="B12" s="11" t="s">
        <v>47</v>
      </c>
      <c r="C12" s="9">
        <v>0</v>
      </c>
      <c r="D12" s="20">
        <v>58.3</v>
      </c>
      <c r="E12" s="20">
        <v>0</v>
      </c>
      <c r="F12" s="20">
        <v>0</v>
      </c>
      <c r="G12" s="9">
        <f t="shared" si="0"/>
        <v>0</v>
      </c>
      <c r="H12" s="9">
        <f t="shared" si="1"/>
        <v>0</v>
      </c>
      <c r="I12" s="9">
        <f t="shared" si="3"/>
        <v>0</v>
      </c>
      <c r="J12" s="28" t="e">
        <f t="shared" si="4"/>
        <v>#DIV/0!</v>
      </c>
      <c r="K12" s="28" t="e">
        <f t="shared" si="2"/>
        <v>#DIV/0!</v>
      </c>
    </row>
    <row r="13" spans="1:11" ht="13.5" customHeight="1" outlineLevel="1">
      <c r="A13" s="7" t="s">
        <v>9</v>
      </c>
      <c r="B13" s="8" t="s">
        <v>10</v>
      </c>
      <c r="C13" s="9">
        <v>0</v>
      </c>
      <c r="D13" s="20">
        <v>779.8</v>
      </c>
      <c r="E13" s="20">
        <v>29.8</v>
      </c>
      <c r="F13" s="20">
        <v>0</v>
      </c>
      <c r="G13" s="9">
        <f t="shared" si="0"/>
        <v>29.8</v>
      </c>
      <c r="H13" s="9">
        <f t="shared" si="1"/>
        <v>0</v>
      </c>
      <c r="I13" s="9">
        <f t="shared" si="3"/>
        <v>0</v>
      </c>
      <c r="J13" s="9">
        <f t="shared" si="4"/>
        <v>0</v>
      </c>
      <c r="K13" s="28" t="e">
        <f t="shared" si="2"/>
        <v>#DIV/0!</v>
      </c>
    </row>
    <row r="14" spans="1:11" ht="15" customHeight="1" outlineLevel="1">
      <c r="A14" s="7" t="s">
        <v>46</v>
      </c>
      <c r="B14" s="8" t="s">
        <v>11</v>
      </c>
      <c r="C14" s="30">
        <v>421.5</v>
      </c>
      <c r="D14" s="20">
        <v>2398.8</v>
      </c>
      <c r="E14" s="20">
        <v>834.4</v>
      </c>
      <c r="F14" s="20">
        <v>228.2</v>
      </c>
      <c r="G14" s="30">
        <f t="shared" si="0"/>
        <v>606.2</v>
      </c>
      <c r="H14" s="30">
        <f t="shared" si="1"/>
        <v>0.6523709194656389</v>
      </c>
      <c r="I14" s="30">
        <f t="shared" si="3"/>
        <v>9.513089878272469</v>
      </c>
      <c r="J14" s="30">
        <f t="shared" si="4"/>
        <v>27.348993288590602</v>
      </c>
      <c r="K14" s="30">
        <f t="shared" si="2"/>
        <v>54.13997627520759</v>
      </c>
    </row>
    <row r="15" spans="1:11" ht="15" customHeight="1" outlineLevel="1">
      <c r="A15" s="21" t="s">
        <v>82</v>
      </c>
      <c r="B15" s="22" t="s">
        <v>83</v>
      </c>
      <c r="C15" s="32">
        <v>0</v>
      </c>
      <c r="D15" s="19">
        <v>1736.3</v>
      </c>
      <c r="E15" s="19">
        <v>100</v>
      </c>
      <c r="F15" s="19">
        <v>23</v>
      </c>
      <c r="G15" s="32">
        <f>E15-F15</f>
        <v>77</v>
      </c>
      <c r="H15" s="32">
        <f>F15/$F$42*100</f>
        <v>0.06575167023536238</v>
      </c>
      <c r="I15" s="32">
        <f>F15/D15*100</f>
        <v>1.3246558774405346</v>
      </c>
      <c r="J15" s="32">
        <f>F15/E15*100</f>
        <v>23</v>
      </c>
      <c r="K15" s="34" t="e">
        <f>F15/C15*100</f>
        <v>#DIV/0!</v>
      </c>
    </row>
    <row r="16" spans="1:11" ht="15" customHeight="1" outlineLevel="1">
      <c r="A16" s="23" t="s">
        <v>84</v>
      </c>
      <c r="B16" s="24" t="s">
        <v>85</v>
      </c>
      <c r="C16" s="31">
        <v>0</v>
      </c>
      <c r="D16" s="20">
        <v>1736.3</v>
      </c>
      <c r="E16" s="20">
        <v>100</v>
      </c>
      <c r="F16" s="20">
        <v>23</v>
      </c>
      <c r="G16" s="31">
        <f>E16-F16</f>
        <v>77</v>
      </c>
      <c r="H16" s="31">
        <f>F16/$F$42*100</f>
        <v>0.06575167023536238</v>
      </c>
      <c r="I16" s="31">
        <f>F16/D16*100</f>
        <v>1.3246558774405346</v>
      </c>
      <c r="J16" s="31">
        <f>F16/E16*100</f>
        <v>23</v>
      </c>
      <c r="K16" s="33" t="e">
        <f>F16/C16*100</f>
        <v>#DIV/0!</v>
      </c>
    </row>
    <row r="17" spans="1:11" ht="22.5" outlineLevel="1">
      <c r="A17" s="4" t="s">
        <v>12</v>
      </c>
      <c r="B17" s="5" t="s">
        <v>13</v>
      </c>
      <c r="C17" s="6">
        <v>26.3</v>
      </c>
      <c r="D17" s="19">
        <v>2437.9</v>
      </c>
      <c r="E17" s="19">
        <v>414.6</v>
      </c>
      <c r="F17" s="19">
        <v>0</v>
      </c>
      <c r="G17" s="6">
        <f t="shared" si="0"/>
        <v>414.6</v>
      </c>
      <c r="H17" s="6">
        <f t="shared" si="1"/>
        <v>0</v>
      </c>
      <c r="I17" s="6">
        <f t="shared" si="3"/>
        <v>0</v>
      </c>
      <c r="J17" s="6">
        <f t="shared" si="4"/>
        <v>0</v>
      </c>
      <c r="K17" s="6">
        <f t="shared" si="2"/>
        <v>0</v>
      </c>
    </row>
    <row r="18" spans="1:11" ht="22.5" outlineLevel="1">
      <c r="A18" s="7" t="s">
        <v>14</v>
      </c>
      <c r="B18" s="8" t="s">
        <v>64</v>
      </c>
      <c r="C18" s="9">
        <v>0</v>
      </c>
      <c r="D18" s="20">
        <v>1939.3</v>
      </c>
      <c r="E18" s="20">
        <v>290</v>
      </c>
      <c r="F18" s="20">
        <v>0</v>
      </c>
      <c r="G18" s="9">
        <f t="shared" si="0"/>
        <v>290</v>
      </c>
      <c r="H18" s="9">
        <f t="shared" si="1"/>
        <v>0</v>
      </c>
      <c r="I18" s="9">
        <f t="shared" si="3"/>
        <v>0</v>
      </c>
      <c r="J18" s="9">
        <f t="shared" si="4"/>
        <v>0</v>
      </c>
      <c r="K18" s="28" t="e">
        <f t="shared" si="2"/>
        <v>#DIV/0!</v>
      </c>
    </row>
    <row r="19" spans="1:11" ht="22.5" outlineLevel="1">
      <c r="A19" s="7" t="s">
        <v>52</v>
      </c>
      <c r="B19" s="8" t="s">
        <v>53</v>
      </c>
      <c r="C19" s="9">
        <v>26.3</v>
      </c>
      <c r="D19" s="20">
        <v>498.6</v>
      </c>
      <c r="E19" s="20">
        <v>124.6</v>
      </c>
      <c r="F19" s="20">
        <v>0</v>
      </c>
      <c r="G19" s="9">
        <f t="shared" si="0"/>
        <v>124.6</v>
      </c>
      <c r="H19" s="9">
        <f t="shared" si="1"/>
        <v>0</v>
      </c>
      <c r="I19" s="9">
        <f t="shared" si="3"/>
        <v>0</v>
      </c>
      <c r="J19" s="9">
        <f t="shared" si="4"/>
        <v>0</v>
      </c>
      <c r="K19" s="9">
        <f t="shared" si="2"/>
        <v>0</v>
      </c>
    </row>
    <row r="20" spans="1:11" ht="12.75">
      <c r="A20" s="4" t="s">
        <v>15</v>
      </c>
      <c r="B20" s="5" t="s">
        <v>16</v>
      </c>
      <c r="C20" s="6">
        <v>7791.8</v>
      </c>
      <c r="D20" s="19">
        <v>72373.8</v>
      </c>
      <c r="E20" s="19">
        <v>13931.5</v>
      </c>
      <c r="F20" s="19">
        <v>7799.8</v>
      </c>
      <c r="G20" s="6">
        <f aca="true" t="shared" si="5" ref="G20:G41">E20-F20</f>
        <v>6131.7</v>
      </c>
      <c r="H20" s="6">
        <f t="shared" si="1"/>
        <v>22.297820760946934</v>
      </c>
      <c r="I20" s="6">
        <f aca="true" t="shared" si="6" ref="I20:I41">F20/D20*100</f>
        <v>10.777104421765888</v>
      </c>
      <c r="J20" s="6">
        <f aca="true" t="shared" si="7" ref="J20:J41">F20/E20*100</f>
        <v>55.98679252054697</v>
      </c>
      <c r="K20" s="6">
        <f aca="true" t="shared" si="8" ref="K20:K41">F20/C20*100</f>
        <v>100.10267203983676</v>
      </c>
    </row>
    <row r="21" spans="1:11" ht="12.75" outlineLevel="1">
      <c r="A21" s="7" t="s">
        <v>44</v>
      </c>
      <c r="B21" s="8" t="s">
        <v>54</v>
      </c>
      <c r="C21" s="9">
        <v>7411.8</v>
      </c>
      <c r="D21" s="20">
        <v>63304.5</v>
      </c>
      <c r="E21" s="20">
        <v>13931.5</v>
      </c>
      <c r="F21" s="20">
        <v>7799.8</v>
      </c>
      <c r="G21" s="9">
        <f t="shared" si="5"/>
        <v>6131.7</v>
      </c>
      <c r="H21" s="9">
        <f t="shared" si="1"/>
        <v>22.297820760946934</v>
      </c>
      <c r="I21" s="9">
        <f t="shared" si="6"/>
        <v>12.32108301937461</v>
      </c>
      <c r="J21" s="9">
        <f t="shared" si="7"/>
        <v>55.98679252054697</v>
      </c>
      <c r="K21" s="9">
        <f t="shared" si="8"/>
        <v>105.23489570684583</v>
      </c>
    </row>
    <row r="22" spans="1:11" ht="17.25" customHeight="1" outlineLevel="1">
      <c r="A22" s="7" t="s">
        <v>17</v>
      </c>
      <c r="B22" s="8" t="s">
        <v>18</v>
      </c>
      <c r="C22" s="9">
        <v>380</v>
      </c>
      <c r="D22" s="20">
        <v>9069.3</v>
      </c>
      <c r="E22" s="20">
        <v>0</v>
      </c>
      <c r="F22" s="20">
        <v>0</v>
      </c>
      <c r="G22" s="9">
        <f t="shared" si="5"/>
        <v>0</v>
      </c>
      <c r="H22" s="9">
        <f t="shared" si="1"/>
        <v>0</v>
      </c>
      <c r="I22" s="9">
        <f t="shared" si="6"/>
        <v>0</v>
      </c>
      <c r="J22" s="28" t="e">
        <f t="shared" si="7"/>
        <v>#DIV/0!</v>
      </c>
      <c r="K22" s="9">
        <f t="shared" si="8"/>
        <v>0</v>
      </c>
    </row>
    <row r="23" spans="1:11" ht="12.75">
      <c r="A23" s="4" t="s">
        <v>19</v>
      </c>
      <c r="B23" s="5" t="s">
        <v>20</v>
      </c>
      <c r="C23" s="6">
        <v>16023.6</v>
      </c>
      <c r="D23" s="19">
        <v>50571.2</v>
      </c>
      <c r="E23" s="19">
        <v>13791.9</v>
      </c>
      <c r="F23" s="19">
        <v>6336.8</v>
      </c>
      <c r="G23" s="6">
        <f t="shared" si="5"/>
        <v>7455.099999999999</v>
      </c>
      <c r="H23" s="6">
        <f t="shared" si="1"/>
        <v>18.11544278032367</v>
      </c>
      <c r="I23" s="6">
        <f t="shared" si="6"/>
        <v>12.53045211503781</v>
      </c>
      <c r="J23" s="6">
        <f t="shared" si="7"/>
        <v>45.945808771815344</v>
      </c>
      <c r="K23" s="6">
        <f t="shared" si="8"/>
        <v>39.546668663721015</v>
      </c>
    </row>
    <row r="24" spans="1:11" ht="12.75">
      <c r="A24" s="7" t="s">
        <v>21</v>
      </c>
      <c r="B24" s="8" t="s">
        <v>22</v>
      </c>
      <c r="C24" s="9">
        <v>5911</v>
      </c>
      <c r="D24" s="20">
        <v>7801.3</v>
      </c>
      <c r="E24" s="20">
        <v>2249.4</v>
      </c>
      <c r="F24" s="20">
        <v>513</v>
      </c>
      <c r="G24" s="9">
        <f t="shared" si="5"/>
        <v>1736.4</v>
      </c>
      <c r="H24" s="9">
        <f t="shared" si="1"/>
        <v>1.4665481230756914</v>
      </c>
      <c r="I24" s="9">
        <f t="shared" si="6"/>
        <v>6.575827105738787</v>
      </c>
      <c r="J24" s="9">
        <f t="shared" si="7"/>
        <v>22.806081621765802</v>
      </c>
      <c r="K24" s="9">
        <f t="shared" si="8"/>
        <v>8.678734562679749</v>
      </c>
    </row>
    <row r="25" spans="1:11" ht="12.75">
      <c r="A25" s="7" t="s">
        <v>23</v>
      </c>
      <c r="B25" s="8" t="s">
        <v>24</v>
      </c>
      <c r="C25" s="9">
        <v>1319.3</v>
      </c>
      <c r="D25" s="20">
        <v>13769.7</v>
      </c>
      <c r="E25" s="20">
        <v>2500</v>
      </c>
      <c r="F25" s="20">
        <v>1100</v>
      </c>
      <c r="G25" s="9">
        <f t="shared" si="5"/>
        <v>1400</v>
      </c>
      <c r="H25" s="9">
        <f t="shared" si="1"/>
        <v>3.1446450982129837</v>
      </c>
      <c r="I25" s="9">
        <f t="shared" si="6"/>
        <v>7.988554579983587</v>
      </c>
      <c r="J25" s="9">
        <f t="shared" si="7"/>
        <v>44</v>
      </c>
      <c r="K25" s="9">
        <f t="shared" si="8"/>
        <v>83.37754870006822</v>
      </c>
    </row>
    <row r="26" spans="1:11" ht="12.75" outlineLevel="1">
      <c r="A26" s="7" t="s">
        <v>25</v>
      </c>
      <c r="B26" s="8" t="s">
        <v>26</v>
      </c>
      <c r="C26" s="9">
        <v>8793.3</v>
      </c>
      <c r="D26" s="20">
        <v>29000.2</v>
      </c>
      <c r="E26" s="20">
        <v>9042.5</v>
      </c>
      <c r="F26" s="20">
        <v>4723.8</v>
      </c>
      <c r="G26" s="9">
        <f>E26-F26+0.1</f>
        <v>4318.8</v>
      </c>
      <c r="H26" s="9">
        <f t="shared" si="1"/>
        <v>13.504249559034992</v>
      </c>
      <c r="I26" s="9">
        <f t="shared" si="6"/>
        <v>16.288853180322896</v>
      </c>
      <c r="J26" s="9">
        <f t="shared" si="7"/>
        <v>52.239977882222846</v>
      </c>
      <c r="K26" s="9">
        <f t="shared" si="8"/>
        <v>53.72044624884856</v>
      </c>
    </row>
    <row r="27" spans="1:11" ht="12.75" hidden="1">
      <c r="A27" s="7" t="s">
        <v>55</v>
      </c>
      <c r="B27" s="8" t="s">
        <v>56</v>
      </c>
      <c r="C27" s="9">
        <v>0</v>
      </c>
      <c r="D27" s="25">
        <v>0</v>
      </c>
      <c r="E27" s="25">
        <v>0</v>
      </c>
      <c r="F27" s="25">
        <v>0</v>
      </c>
      <c r="G27" s="9">
        <f t="shared" si="5"/>
        <v>0</v>
      </c>
      <c r="H27" s="9">
        <f t="shared" si="1"/>
        <v>0</v>
      </c>
      <c r="I27" s="9" t="e">
        <f t="shared" si="6"/>
        <v>#DIV/0!</v>
      </c>
      <c r="J27" s="9" t="e">
        <f t="shared" si="7"/>
        <v>#DIV/0!</v>
      </c>
      <c r="K27" s="9" t="e">
        <f t="shared" si="8"/>
        <v>#DIV/0!</v>
      </c>
    </row>
    <row r="28" spans="1:11" ht="12.75" outlineLevel="1">
      <c r="A28" s="4" t="s">
        <v>27</v>
      </c>
      <c r="B28" s="5" t="s">
        <v>28</v>
      </c>
      <c r="C28" s="6">
        <v>12.8</v>
      </c>
      <c r="D28" s="19">
        <v>932.7</v>
      </c>
      <c r="E28" s="19">
        <v>1.6</v>
      </c>
      <c r="F28" s="19">
        <v>1.6</v>
      </c>
      <c r="G28" s="6">
        <f t="shared" si="5"/>
        <v>0</v>
      </c>
      <c r="H28" s="6">
        <f t="shared" si="1"/>
        <v>0.00457402923376434</v>
      </c>
      <c r="I28" s="6">
        <f t="shared" si="6"/>
        <v>0.17154497694864373</v>
      </c>
      <c r="J28" s="6">
        <f t="shared" si="7"/>
        <v>100</v>
      </c>
      <c r="K28" s="6">
        <f t="shared" si="8"/>
        <v>12.5</v>
      </c>
    </row>
    <row r="29" spans="1:11" ht="12.75" outlineLevel="1">
      <c r="A29" s="7" t="s">
        <v>29</v>
      </c>
      <c r="B29" s="8" t="s">
        <v>30</v>
      </c>
      <c r="C29" s="9">
        <v>12.8</v>
      </c>
      <c r="D29" s="20">
        <v>932.7</v>
      </c>
      <c r="E29" s="20">
        <v>1.6</v>
      </c>
      <c r="F29" s="20">
        <v>1.6</v>
      </c>
      <c r="G29" s="9">
        <f t="shared" si="5"/>
        <v>0</v>
      </c>
      <c r="H29" s="9">
        <f t="shared" si="1"/>
        <v>0.00457402923376434</v>
      </c>
      <c r="I29" s="9">
        <f t="shared" si="6"/>
        <v>0.17154497694864373</v>
      </c>
      <c r="J29" s="9">
        <f t="shared" si="7"/>
        <v>100</v>
      </c>
      <c r="K29" s="9">
        <f t="shared" si="8"/>
        <v>12.5</v>
      </c>
    </row>
    <row r="30" spans="1:11" ht="12.75" outlineLevel="1">
      <c r="A30" s="4" t="s">
        <v>31</v>
      </c>
      <c r="B30" s="5" t="s">
        <v>57</v>
      </c>
      <c r="C30" s="6">
        <v>9733.4</v>
      </c>
      <c r="D30" s="19">
        <v>80220.9</v>
      </c>
      <c r="E30" s="19">
        <v>16825.2</v>
      </c>
      <c r="F30" s="19">
        <v>12560.4</v>
      </c>
      <c r="G30" s="6">
        <f t="shared" si="5"/>
        <v>4264.800000000001</v>
      </c>
      <c r="H30" s="6">
        <f t="shared" si="1"/>
        <v>35.90727299235851</v>
      </c>
      <c r="I30" s="6">
        <f t="shared" si="6"/>
        <v>15.657266373226927</v>
      </c>
      <c r="J30" s="6">
        <f t="shared" si="7"/>
        <v>74.65230725340561</v>
      </c>
      <c r="K30" s="6">
        <f t="shared" si="8"/>
        <v>129.0443216142355</v>
      </c>
    </row>
    <row r="31" spans="1:11" ht="12.75" outlineLevel="1">
      <c r="A31" s="7" t="s">
        <v>32</v>
      </c>
      <c r="B31" s="8" t="s">
        <v>33</v>
      </c>
      <c r="C31" s="9">
        <v>9733.4</v>
      </c>
      <c r="D31" s="20">
        <v>80220.9</v>
      </c>
      <c r="E31" s="20">
        <v>16825.2</v>
      </c>
      <c r="F31" s="20">
        <v>12560.4</v>
      </c>
      <c r="G31" s="9">
        <f t="shared" si="5"/>
        <v>4264.800000000001</v>
      </c>
      <c r="H31" s="9">
        <f t="shared" si="1"/>
        <v>35.90727299235851</v>
      </c>
      <c r="I31" s="9">
        <f t="shared" si="6"/>
        <v>15.657266373226927</v>
      </c>
      <c r="J31" s="9">
        <f t="shared" si="7"/>
        <v>74.65230725340561</v>
      </c>
      <c r="K31" s="9">
        <f t="shared" si="8"/>
        <v>129.0443216142355</v>
      </c>
    </row>
    <row r="32" spans="1:11" ht="12.75">
      <c r="A32" s="4" t="s">
        <v>38</v>
      </c>
      <c r="B32" s="5" t="s">
        <v>65</v>
      </c>
      <c r="C32" s="6">
        <v>352.9</v>
      </c>
      <c r="D32" s="19">
        <v>5340</v>
      </c>
      <c r="E32" s="19">
        <v>538.5</v>
      </c>
      <c r="F32" s="19">
        <v>352.9</v>
      </c>
      <c r="G32" s="6">
        <f t="shared" si="5"/>
        <v>185.60000000000002</v>
      </c>
      <c r="H32" s="6">
        <f t="shared" si="1"/>
        <v>1.008859322872147</v>
      </c>
      <c r="I32" s="6">
        <f t="shared" si="6"/>
        <v>6.608614232209738</v>
      </c>
      <c r="J32" s="6">
        <f t="shared" si="7"/>
        <v>65.53389043639739</v>
      </c>
      <c r="K32" s="6">
        <f t="shared" si="8"/>
        <v>100</v>
      </c>
    </row>
    <row r="33" spans="1:11" ht="12.75" outlineLevel="1">
      <c r="A33" s="7" t="s">
        <v>39</v>
      </c>
      <c r="B33" s="8" t="s">
        <v>40</v>
      </c>
      <c r="C33" s="9">
        <v>322.9</v>
      </c>
      <c r="D33" s="20">
        <v>1937.7</v>
      </c>
      <c r="E33" s="20">
        <v>484.5</v>
      </c>
      <c r="F33" s="20">
        <v>322.9</v>
      </c>
      <c r="G33" s="9">
        <f t="shared" si="5"/>
        <v>161.60000000000002</v>
      </c>
      <c r="H33" s="9">
        <f t="shared" si="1"/>
        <v>0.9230962747390656</v>
      </c>
      <c r="I33" s="9">
        <f t="shared" si="6"/>
        <v>16.664086287867057</v>
      </c>
      <c r="J33" s="9">
        <f t="shared" si="7"/>
        <v>66.64602683178535</v>
      </c>
      <c r="K33" s="9">
        <f t="shared" si="8"/>
        <v>100</v>
      </c>
    </row>
    <row r="34" spans="1:11" ht="12.75">
      <c r="A34" s="7" t="s">
        <v>41</v>
      </c>
      <c r="B34" s="8" t="s">
        <v>42</v>
      </c>
      <c r="C34" s="9">
        <v>30</v>
      </c>
      <c r="D34" s="20">
        <v>3402.3</v>
      </c>
      <c r="E34" s="20">
        <v>54</v>
      </c>
      <c r="F34" s="20">
        <v>30</v>
      </c>
      <c r="G34" s="9">
        <f t="shared" si="5"/>
        <v>24</v>
      </c>
      <c r="H34" s="9">
        <f t="shared" si="1"/>
        <v>0.08576304813308137</v>
      </c>
      <c r="I34" s="9">
        <f t="shared" si="6"/>
        <v>0.8817564588660611</v>
      </c>
      <c r="J34" s="9">
        <f t="shared" si="7"/>
        <v>55.55555555555556</v>
      </c>
      <c r="K34" s="9">
        <f t="shared" si="8"/>
        <v>100</v>
      </c>
    </row>
    <row r="35" spans="1:11" ht="12.75" outlineLevel="1">
      <c r="A35" s="4" t="s">
        <v>34</v>
      </c>
      <c r="B35" s="5" t="s">
        <v>48</v>
      </c>
      <c r="C35" s="6">
        <v>167.6</v>
      </c>
      <c r="D35" s="19">
        <v>914.7</v>
      </c>
      <c r="E35" s="19">
        <v>311.2</v>
      </c>
      <c r="F35" s="19">
        <v>96</v>
      </c>
      <c r="G35" s="6">
        <f t="shared" si="5"/>
        <v>215.2</v>
      </c>
      <c r="H35" s="6">
        <f t="shared" si="1"/>
        <v>0.27444175402586035</v>
      </c>
      <c r="I35" s="6">
        <f>F35/D35*100</f>
        <v>10.495244342407346</v>
      </c>
      <c r="J35" s="6">
        <f>F35/E35*100</f>
        <v>30.848329048843187</v>
      </c>
      <c r="K35" s="6">
        <f>F35/C35*100</f>
        <v>57.279236276849645</v>
      </c>
    </row>
    <row r="36" spans="1:11" ht="12.75" outlineLevel="1">
      <c r="A36" s="7" t="s">
        <v>72</v>
      </c>
      <c r="B36" s="8" t="s">
        <v>73</v>
      </c>
      <c r="C36" s="9">
        <v>40.5</v>
      </c>
      <c r="D36" s="25">
        <v>0</v>
      </c>
      <c r="E36" s="25">
        <v>0</v>
      </c>
      <c r="F36" s="25">
        <v>0</v>
      </c>
      <c r="G36" s="27"/>
      <c r="H36" s="27"/>
      <c r="I36" s="27"/>
      <c r="J36" s="27"/>
      <c r="K36" s="27"/>
    </row>
    <row r="37" spans="1:11" ht="12.75">
      <c r="A37" s="7" t="s">
        <v>58</v>
      </c>
      <c r="B37" s="8" t="s">
        <v>59</v>
      </c>
      <c r="C37" s="9">
        <v>127.2</v>
      </c>
      <c r="D37" s="20">
        <v>914.7</v>
      </c>
      <c r="E37" s="20">
        <v>311.2</v>
      </c>
      <c r="F37" s="20">
        <v>96</v>
      </c>
      <c r="G37" s="9">
        <f t="shared" si="5"/>
        <v>215.2</v>
      </c>
      <c r="H37" s="9">
        <f t="shared" si="1"/>
        <v>0.27444175402586035</v>
      </c>
      <c r="I37" s="9">
        <f t="shared" si="6"/>
        <v>10.495244342407346</v>
      </c>
      <c r="J37" s="9">
        <f t="shared" si="7"/>
        <v>30.848329048843187</v>
      </c>
      <c r="K37" s="9">
        <f t="shared" si="8"/>
        <v>75.47169811320754</v>
      </c>
    </row>
    <row r="38" spans="1:11" ht="22.5" outlineLevel="1">
      <c r="A38" s="4" t="s">
        <v>49</v>
      </c>
      <c r="B38" s="5" t="s">
        <v>51</v>
      </c>
      <c r="C38" s="6">
        <v>0</v>
      </c>
      <c r="D38" s="19">
        <v>297.7</v>
      </c>
      <c r="E38" s="19">
        <v>74.4</v>
      </c>
      <c r="F38" s="19">
        <v>0</v>
      </c>
      <c r="G38" s="6">
        <f t="shared" si="5"/>
        <v>74.4</v>
      </c>
      <c r="H38" s="6">
        <f t="shared" si="1"/>
        <v>0</v>
      </c>
      <c r="I38" s="6">
        <f t="shared" si="6"/>
        <v>0</v>
      </c>
      <c r="J38" s="6">
        <f t="shared" si="7"/>
        <v>0</v>
      </c>
      <c r="K38" s="29" t="e">
        <f t="shared" si="8"/>
        <v>#DIV/0!</v>
      </c>
    </row>
    <row r="39" spans="1:11" ht="22.5" outlineLevel="1">
      <c r="A39" s="7" t="s">
        <v>50</v>
      </c>
      <c r="B39" s="8" t="s">
        <v>66</v>
      </c>
      <c r="C39" s="9">
        <v>0</v>
      </c>
      <c r="D39" s="20">
        <v>297.7</v>
      </c>
      <c r="E39" s="20">
        <v>74.4</v>
      </c>
      <c r="F39" s="20">
        <v>0</v>
      </c>
      <c r="G39" s="9">
        <f t="shared" si="5"/>
        <v>74.4</v>
      </c>
      <c r="H39" s="9">
        <f t="shared" si="1"/>
        <v>0</v>
      </c>
      <c r="I39" s="9">
        <f t="shared" si="6"/>
        <v>0</v>
      </c>
      <c r="J39" s="9">
        <f t="shared" si="7"/>
        <v>0</v>
      </c>
      <c r="K39" s="28" t="e">
        <f t="shared" si="8"/>
        <v>#DIV/0!</v>
      </c>
    </row>
    <row r="40" spans="1:11" ht="33.75">
      <c r="A40" s="4" t="s">
        <v>67</v>
      </c>
      <c r="B40" s="5" t="s">
        <v>68</v>
      </c>
      <c r="C40" s="6">
        <v>6600</v>
      </c>
      <c r="D40" s="19">
        <v>26924</v>
      </c>
      <c r="E40" s="19">
        <v>6731</v>
      </c>
      <c r="F40" s="19">
        <v>6731</v>
      </c>
      <c r="G40" s="6">
        <f t="shared" si="5"/>
        <v>0</v>
      </c>
      <c r="H40" s="6">
        <f t="shared" si="1"/>
        <v>19.242369232792356</v>
      </c>
      <c r="I40" s="6">
        <f t="shared" si="6"/>
        <v>25</v>
      </c>
      <c r="J40" s="6">
        <f t="shared" si="7"/>
        <v>100</v>
      </c>
      <c r="K40" s="6">
        <f t="shared" si="8"/>
        <v>101.98484848484848</v>
      </c>
    </row>
    <row r="41" spans="1:11" ht="12.75" outlineLevel="1">
      <c r="A41" s="7" t="s">
        <v>69</v>
      </c>
      <c r="B41" s="8" t="s">
        <v>70</v>
      </c>
      <c r="C41" s="9">
        <v>6600</v>
      </c>
      <c r="D41" s="20">
        <v>26924</v>
      </c>
      <c r="E41" s="20">
        <v>6731</v>
      </c>
      <c r="F41" s="20">
        <v>6731</v>
      </c>
      <c r="G41" s="9">
        <f t="shared" si="5"/>
        <v>0</v>
      </c>
      <c r="H41" s="9">
        <f t="shared" si="1"/>
        <v>19.242369232792356</v>
      </c>
      <c r="I41" s="9">
        <f t="shared" si="6"/>
        <v>25</v>
      </c>
      <c r="J41" s="9">
        <f t="shared" si="7"/>
        <v>100</v>
      </c>
      <c r="K41" s="9">
        <f t="shared" si="8"/>
        <v>101.98484848484848</v>
      </c>
    </row>
    <row r="42" spans="1:11" ht="12.75">
      <c r="A42" s="4" t="s">
        <v>0</v>
      </c>
      <c r="B42" s="5" t="s">
        <v>71</v>
      </c>
      <c r="C42" s="6">
        <f>C8+C17+C20+C23+C28+C30+C32+C35+C38+C40</f>
        <v>41738.299999999996</v>
      </c>
      <c r="D42" s="26">
        <f>D8+D17+D15+D20+D23+D28+D30+D32+D35+D38+D40</f>
        <v>249676.00000000003</v>
      </c>
      <c r="E42" s="26">
        <f>E8+E17+E15+E20+E23+E28+E30+E32+E35+E38+E40</f>
        <v>54783.99999999999</v>
      </c>
      <c r="F42" s="26">
        <f>F8+F17+F15+F20+F23+F28+F30+F32+F35+F38+F40</f>
        <v>34980.100000000006</v>
      </c>
      <c r="G42" s="6">
        <f>E42-F42</f>
        <v>19803.899999999987</v>
      </c>
      <c r="H42" s="6">
        <f t="shared" si="1"/>
        <v>100</v>
      </c>
      <c r="I42" s="6">
        <f>F42/D42*100</f>
        <v>14.010197215591408</v>
      </c>
      <c r="J42" s="6">
        <f>F42/E42*100</f>
        <v>63.85094188084114</v>
      </c>
      <c r="K42" s="6">
        <f>F42/C42*100</f>
        <v>83.80815701645733</v>
      </c>
    </row>
    <row r="43" ht="42.75" customHeight="1">
      <c r="A43" s="3"/>
    </row>
    <row r="44" ht="42.75" customHeight="1">
      <c r="A44" s="3"/>
    </row>
  </sheetData>
  <sheetProtection/>
  <mergeCells count="7">
    <mergeCell ref="B5:B6"/>
    <mergeCell ref="A5:A6"/>
    <mergeCell ref="A3:K3"/>
    <mergeCell ref="C5:C6"/>
    <mergeCell ref="D5:D6"/>
    <mergeCell ref="E5:H5"/>
    <mergeCell ref="I5:K5"/>
  </mergeCells>
  <printOptions/>
  <pageMargins left="0.6" right="0.31496062992125984" top="0.5118110236220472" bottom="0.1968503937007874" header="0.5118110236220472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2017-04-21T08:45:33Z</cp:lastPrinted>
  <dcterms:created xsi:type="dcterms:W3CDTF">2002-03-11T10:22:12Z</dcterms:created>
  <dcterms:modified xsi:type="dcterms:W3CDTF">2017-05-11T05:30:39Z</dcterms:modified>
  <cp:category/>
  <cp:version/>
  <cp:contentType/>
  <cp:contentStatus/>
</cp:coreProperties>
</file>