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900" windowHeight="12090" activeTab="0"/>
  </bookViews>
  <sheets>
    <sheet name="1 кв.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<sst xmlns="http://schemas.openxmlformats.org/spreadsheetml/2006/main" count="49" uniqueCount="49">
  <si>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</si>
  <si>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</si>
  <si>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</si>
  <si>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</si>
  <si>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</si>
  <si>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</si>
  <si>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</si>
  <si>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</si>
  <si>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</si>
  <si>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</si>
  <si>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</si>
  <si>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</si>
  <si>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</si>
  <si>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>Единый сельскохозяйственный налог</t>
  </si>
  <si>
    <t xml:space="preserve">Субсидии </t>
  </si>
  <si>
    <t xml:space="preserve">Прочие доходы от оказания платных услуг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</si>
  <si>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</si>
  <si>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</si>
  <si>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</si>
  <si>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</si>
  <si>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</si>
  <si>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Штрафы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</si>
  <si>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</si>
  <si>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</si>
  <si>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</si>
  <si>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</si>
  <si>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</si>
  <si>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</si>
  <si>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Доходы от экспл. и использ. имущ-ва автомоб.дорог</t>
  </si>
  <si>
    <t>Итого безвозмездные поступления от других бюджетов бюджетной системы:</t>
  </si>
  <si>
    <t>Доходы от возврата остатков межбюджетных трансфертов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</si>
  <si>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</si>
  <si>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</si>
  <si>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</si>
  <si>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</si>
  <si>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Факт 1 кв.   2016 г.</t>
  </si>
  <si>
    <t>рост "+", снижение "-"</t>
  </si>
  <si>
    <t>Исполнение доходной части бюджета Сланцевского городского поселения на 01.04.2017 года.</t>
  </si>
  <si>
    <t>структура факт 2017</t>
  </si>
  <si>
    <t>Факт  2016 г.</t>
  </si>
  <si>
    <t>План 2017 г.</t>
  </si>
  <si>
    <t>План 1 кв.    2017 г.</t>
  </si>
  <si>
    <t>Факт 1 кв.   2017 г.</t>
  </si>
  <si>
    <t>факт 1 кв.2017 г. к плану 1 кв.2016 г.</t>
  </si>
  <si>
    <t>факт 1 кв.2017 г. к факту 1 кв.2016 г.</t>
  </si>
  <si>
    <t>к плану 2017 г.</t>
  </si>
  <si>
    <t>к плану       1 кв.    2017 г.</t>
  </si>
  <si>
    <t>Субвенции</t>
  </si>
  <si>
    <t>к факту      1 кв.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</si>
</sst>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Narrow"/>
      <family val="2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Narrow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right" vertical="center" wrapText="1"/>
    </xf>
    <xf numFmtId="175" fontId="11" fillId="0" borderId="0" xfId="0" applyNumberFormat="1" applyFont="1" applyFill="1" applyBorder="1" applyAlignment="1">
      <alignment horizontal="right" vertical="center" wrapText="1"/>
    </xf>
    <xf numFmtId="172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/>
    </xf>
    <xf numFmtId="173" fontId="15" fillId="0" borderId="11" xfId="0" applyNumberFormat="1" applyFont="1" applyBorder="1" applyAlignment="1">
      <alignment horizontal="left" vertical="center"/>
    </xf>
    <xf numFmtId="175" fontId="15" fillId="0" borderId="12" xfId="0" applyNumberFormat="1" applyFont="1" applyFill="1" applyBorder="1" applyAlignment="1">
      <alignment horizontal="right" vertical="center" wrapText="1"/>
    </xf>
    <xf numFmtId="175" fontId="15" fillId="0" borderId="13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175" fontId="15" fillId="0" borderId="15" xfId="0" applyNumberFormat="1" applyFont="1" applyFill="1" applyBorder="1" applyAlignment="1">
      <alignment horizontal="right" vertical="center" wrapText="1"/>
    </xf>
    <xf numFmtId="175" fontId="15" fillId="0" borderId="16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/>
    </xf>
    <xf numFmtId="49" fontId="16" fillId="0" borderId="17" xfId="0" applyNumberFormat="1" applyFont="1" applyBorder="1" applyAlignment="1">
      <alignment horizontal="left" vertical="center"/>
    </xf>
    <xf numFmtId="175" fontId="16" fillId="0" borderId="18" xfId="0" applyNumberFormat="1" applyFont="1" applyFill="1" applyBorder="1" applyAlignment="1">
      <alignment horizontal="right" vertical="center" wrapText="1"/>
    </xf>
    <xf numFmtId="175" fontId="16" fillId="0" borderId="19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Border="1" applyAlignment="1">
      <alignment horizontal="left" vertical="center"/>
    </xf>
    <xf numFmtId="175" fontId="15" fillId="0" borderId="21" xfId="0" applyNumberFormat="1" applyFont="1" applyFill="1" applyBorder="1" applyAlignment="1">
      <alignment horizontal="right" vertical="center" wrapText="1"/>
    </xf>
    <xf numFmtId="175" fontId="15" fillId="0" borderId="22" xfId="0" applyNumberFormat="1" applyFont="1" applyFill="1" applyBorder="1" applyAlignment="1">
      <alignment horizontal="right" vertical="center" wrapText="1"/>
    </xf>
    <xf numFmtId="49" fontId="15" fillId="0" borderId="23" xfId="0" applyNumberFormat="1" applyFont="1" applyBorder="1" applyAlignment="1">
      <alignment horizontal="left" vertical="center"/>
    </xf>
    <xf numFmtId="175" fontId="15" fillId="0" borderId="24" xfId="0" applyNumberFormat="1" applyFont="1" applyFill="1" applyBorder="1" applyAlignment="1">
      <alignment horizontal="right" vertical="center" wrapText="1"/>
    </xf>
    <xf numFmtId="175" fontId="15" fillId="0" borderId="25" xfId="0" applyNumberFormat="1" applyFont="1" applyFill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left" vertical="center"/>
    </xf>
    <xf numFmtId="175" fontId="15" fillId="0" borderId="27" xfId="0" applyNumberFormat="1" applyFont="1" applyFill="1" applyBorder="1" applyAlignment="1">
      <alignment horizontal="right" vertical="center" wrapText="1"/>
    </xf>
    <xf numFmtId="175" fontId="15" fillId="0" borderId="28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4" fontId="21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5" fontId="15" fillId="0" borderId="33" xfId="0" applyNumberFormat="1" applyFont="1" applyFill="1" applyBorder="1" applyAlignment="1">
      <alignment horizontal="right" vertical="center" wrapText="1"/>
    </xf>
    <xf numFmtId="175" fontId="15" fillId="0" borderId="34" xfId="0" applyNumberFormat="1" applyFont="1" applyFill="1" applyBorder="1" applyAlignment="1">
      <alignment horizontal="right" vertical="center" wrapText="1"/>
    </xf>
    <xf numFmtId="175" fontId="14" fillId="0" borderId="35" xfId="0" applyNumberFormat="1" applyFont="1" applyFill="1" applyBorder="1" applyAlignment="1">
      <alignment horizontal="right" vertical="center" wrapText="1"/>
    </xf>
    <xf numFmtId="172" fontId="14" fillId="0" borderId="12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5" fontId="15" fillId="0" borderId="36" xfId="0" applyNumberFormat="1" applyFont="1" applyFill="1" applyBorder="1" applyAlignment="1">
      <alignment horizontal="right" vertical="center" wrapText="1"/>
    </xf>
    <xf numFmtId="175" fontId="15" fillId="0" borderId="37" xfId="0" applyNumberFormat="1" applyFont="1" applyFill="1" applyBorder="1" applyAlignment="1">
      <alignment horizontal="right" vertical="center" wrapText="1"/>
    </xf>
    <xf numFmtId="175" fontId="14" fillId="0" borderId="38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Border="1" applyAlignment="1">
      <alignment/>
    </xf>
    <xf numFmtId="172" fontId="14" fillId="0" borderId="39" xfId="0" applyNumberFormat="1" applyFont="1" applyBorder="1" applyAlignment="1">
      <alignment/>
    </xf>
    <xf numFmtId="175" fontId="16" fillId="0" borderId="40" xfId="0" applyNumberFormat="1" applyFont="1" applyFill="1" applyBorder="1" applyAlignment="1">
      <alignment horizontal="right" vertical="center" wrapText="1"/>
    </xf>
    <xf numFmtId="175" fontId="16" fillId="0" borderId="41" xfId="0" applyNumberFormat="1" applyFont="1" applyFill="1" applyBorder="1" applyAlignment="1">
      <alignment horizontal="right" vertical="center" wrapText="1"/>
    </xf>
    <xf numFmtId="175" fontId="13" fillId="0" borderId="42" xfId="0" applyNumberFormat="1" applyFont="1" applyFill="1" applyBorder="1" applyAlignment="1">
      <alignment horizontal="right" vertical="center" wrapText="1"/>
    </xf>
    <xf numFmtId="172" fontId="13" fillId="0" borderId="18" xfId="0" applyNumberFormat="1" applyFont="1" applyBorder="1" applyAlignment="1">
      <alignment/>
    </xf>
    <xf numFmtId="172" fontId="13" fillId="0" borderId="41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3" fillId="0" borderId="42" xfId="0" applyNumberFormat="1" applyFont="1" applyBorder="1" applyAlignment="1">
      <alignment/>
    </xf>
    <xf numFmtId="175" fontId="15" fillId="0" borderId="29" xfId="0" applyNumberFormat="1" applyFont="1" applyFill="1" applyBorder="1" applyAlignment="1">
      <alignment horizontal="right" vertical="center" wrapText="1"/>
    </xf>
    <xf numFmtId="175" fontId="15" fillId="0" borderId="30" xfId="0" applyNumberFormat="1" applyFont="1" applyFill="1" applyBorder="1" applyAlignment="1">
      <alignment horizontal="right" vertical="center" wrapText="1"/>
    </xf>
    <xf numFmtId="175" fontId="14" fillId="0" borderId="31" xfId="0" applyNumberFormat="1" applyFont="1" applyFill="1" applyBorder="1" applyAlignment="1">
      <alignment horizontal="right" vertical="center" wrapText="1"/>
    </xf>
    <xf numFmtId="172" fontId="14" fillId="0" borderId="21" xfId="0" applyNumberFormat="1" applyFont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3" fillId="0" borderId="44" xfId="0" applyNumberFormat="1" applyFont="1" applyFill="1" applyBorder="1" applyAlignment="1">
      <alignment horizontal="right" vertical="center" wrapText="1"/>
    </xf>
    <xf numFmtId="172" fontId="13" fillId="0" borderId="45" xfId="0" applyNumberFormat="1" applyFont="1" applyBorder="1" applyAlignment="1">
      <alignment/>
    </xf>
    <xf numFmtId="0" fontId="13" fillId="0" borderId="23" xfId="0" applyFont="1" applyBorder="1" applyAlignment="1">
      <alignment/>
    </xf>
    <xf numFmtId="175" fontId="15" fillId="0" borderId="46" xfId="0" applyNumberFormat="1" applyFont="1" applyFill="1" applyBorder="1" applyAlignment="1">
      <alignment horizontal="right" vertical="center" wrapText="1"/>
    </xf>
    <xf numFmtId="175" fontId="15" fillId="0" borderId="47" xfId="0" applyNumberFormat="1" applyFont="1" applyFill="1" applyBorder="1" applyAlignment="1">
      <alignment horizontal="right" vertical="center" wrapText="1"/>
    </xf>
    <xf numFmtId="175" fontId="15" fillId="0" borderId="48" xfId="0" applyNumberFormat="1" applyFont="1" applyFill="1" applyBorder="1" applyAlignment="1">
      <alignment horizontal="right" vertical="center" wrapText="1"/>
    </xf>
    <xf numFmtId="175" fontId="15" fillId="0" borderId="49" xfId="0" applyNumberFormat="1" applyFont="1" applyFill="1" applyBorder="1" applyAlignment="1">
      <alignment horizontal="right" vertical="center" wrapText="1"/>
    </xf>
    <xf numFmtId="172" fontId="14" fillId="0" borderId="50" xfId="0" applyNumberFormat="1" applyFont="1" applyBorder="1" applyAlignment="1">
      <alignment/>
    </xf>
    <xf numFmtId="175" fontId="16" fillId="0" borderId="45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/>
    </xf>
    <xf numFmtId="0" fontId="16" fillId="0" borderId="23" xfId="0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63" fillId="0" borderId="12" xfId="0" applyNumberFormat="1" applyFont="1" applyBorder="1" applyAlignment="1">
      <alignment/>
    </xf>
    <xf numFmtId="172" fontId="63" fillId="0" borderId="32" xfId="0" applyNumberFormat="1" applyFont="1" applyBorder="1" applyAlignment="1">
      <alignment/>
    </xf>
    <xf numFmtId="175" fontId="63" fillId="0" borderId="35" xfId="0" applyNumberFormat="1" applyFont="1" applyFill="1" applyBorder="1" applyAlignment="1">
      <alignment horizontal="right" vertical="center" wrapText="1"/>
    </xf>
    <xf numFmtId="172" fontId="63" fillId="0" borderId="39" xfId="0" applyNumberFormat="1" applyFont="1" applyBorder="1" applyAlignment="1">
      <alignment/>
    </xf>
    <xf numFmtId="175" fontId="63" fillId="0" borderId="51" xfId="0" applyNumberFormat="1" applyFont="1" applyFill="1" applyBorder="1" applyAlignment="1">
      <alignment horizontal="right" vertical="center" wrapText="1"/>
    </xf>
    <xf numFmtId="172" fontId="63" fillId="0" borderId="24" xfId="0" applyNumberFormat="1" applyFont="1" applyBorder="1" applyAlignment="1">
      <alignment/>
    </xf>
    <xf numFmtId="175" fontId="63" fillId="0" borderId="52" xfId="0" applyNumberFormat="1" applyFont="1" applyFill="1" applyBorder="1" applyAlignment="1">
      <alignment horizontal="right" vertical="center" wrapText="1"/>
    </xf>
    <xf numFmtId="172" fontId="63" fillId="0" borderId="27" xfId="0" applyNumberFormat="1" applyFont="1" applyBorder="1" applyAlignment="1">
      <alignment/>
    </xf>
    <xf numFmtId="172" fontId="63" fillId="0" borderId="53" xfId="0" applyNumberFormat="1" applyFont="1" applyBorder="1" applyAlignment="1">
      <alignment/>
    </xf>
    <xf numFmtId="49" fontId="15" fillId="0" borderId="48" xfId="0" applyNumberFormat="1" applyFont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49" fontId="13" fillId="0" borderId="56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13" fillId="0" borderId="57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4.00390625" style="5" customWidth="1"/>
    <col min="2" max="2" width="12.75390625" style="5" customWidth="1"/>
    <col min="3" max="3" width="11.75390625" style="5" customWidth="1"/>
    <col min="4" max="4" width="12.875" style="5" customWidth="1"/>
    <col min="5" max="5" width="11.75390625" style="5" customWidth="1"/>
    <col min="6" max="8" width="10.875" style="5" customWidth="1"/>
    <col min="9" max="9" width="9.125" style="5" customWidth="1"/>
    <col min="10" max="10" width="7.875" style="5" customWidth="1"/>
    <col min="11" max="11" width="9.125" style="5" customWidth="1"/>
    <col min="12" max="12" width="10.75390625" style="5" customWidth="1"/>
    <col min="13" max="13" width="9.625" style="5" customWidth="1"/>
    <col min="14" max="16384" width="9.125" style="5" customWidth="1"/>
  </cols>
  <sheetData>
    <row r="1" spans="1:13" s="2" customFormat="1" ht="18">
      <c r="A1" s="39" t="s">
        <v>37</v>
      </c>
      <c r="B1" s="1"/>
      <c r="C1" s="1"/>
      <c r="D1" s="1"/>
      <c r="E1" s="1"/>
      <c r="F1" s="41"/>
      <c r="G1" s="41"/>
      <c r="H1" s="41"/>
      <c r="I1" s="41"/>
      <c r="J1" s="42"/>
      <c r="K1" s="43" t="s">
        <v>25</v>
      </c>
      <c r="L1" s="44"/>
      <c r="M1" s="42"/>
    </row>
    <row r="2" spans="1:13" ht="15.75">
      <c r="A2" s="3"/>
      <c r="B2" s="4"/>
      <c r="C2" s="4"/>
      <c r="D2" s="4"/>
      <c r="E2" s="4"/>
      <c r="F2" s="45"/>
      <c r="G2" s="45"/>
      <c r="H2" s="45"/>
      <c r="I2" s="45"/>
      <c r="J2" s="46"/>
      <c r="K2" s="43" t="s">
        <v>27</v>
      </c>
      <c r="L2" s="46"/>
      <c r="M2" s="47"/>
    </row>
    <row r="3" spans="1:13" ht="19.5" customHeight="1" thickBot="1">
      <c r="A3" s="6"/>
      <c r="B3" s="7"/>
      <c r="C3" s="7"/>
      <c r="D3" s="7"/>
      <c r="E3" s="7"/>
      <c r="F3" s="48"/>
      <c r="G3" s="48"/>
      <c r="H3" s="48" t="s">
        <v>19</v>
      </c>
      <c r="I3" s="49" t="s">
        <v>26</v>
      </c>
      <c r="J3" s="50"/>
      <c r="K3" s="50"/>
      <c r="L3" s="50"/>
      <c r="M3" s="47"/>
    </row>
    <row r="4" spans="1:13" ht="26.25" customHeight="1">
      <c r="A4" s="110" t="s">
        <v>0</v>
      </c>
      <c r="B4" s="112" t="s">
        <v>39</v>
      </c>
      <c r="C4" s="114" t="s">
        <v>35</v>
      </c>
      <c r="D4" s="112" t="s">
        <v>40</v>
      </c>
      <c r="E4" s="112" t="s">
        <v>41</v>
      </c>
      <c r="F4" s="114" t="s">
        <v>42</v>
      </c>
      <c r="G4" s="116" t="s">
        <v>36</v>
      </c>
      <c r="H4" s="117"/>
      <c r="I4" s="107" t="s">
        <v>16</v>
      </c>
      <c r="J4" s="108"/>
      <c r="K4" s="109"/>
      <c r="L4" s="105" t="s">
        <v>38</v>
      </c>
      <c r="M4" s="106"/>
    </row>
    <row r="5" spans="1:13" ht="38.25">
      <c r="A5" s="111"/>
      <c r="B5" s="113"/>
      <c r="C5" s="115"/>
      <c r="D5" s="113"/>
      <c r="E5" s="113"/>
      <c r="F5" s="115"/>
      <c r="G5" s="51" t="s">
        <v>43</v>
      </c>
      <c r="H5" s="52" t="s">
        <v>44</v>
      </c>
      <c r="I5" s="53" t="s">
        <v>45</v>
      </c>
      <c r="J5" s="54" t="s">
        <v>46</v>
      </c>
      <c r="K5" s="55" t="s">
        <v>48</v>
      </c>
      <c r="L5" s="56" t="s">
        <v>33</v>
      </c>
      <c r="M5" s="57" t="s">
        <v>34</v>
      </c>
    </row>
    <row r="6" spans="1:13" ht="12.75">
      <c r="A6" s="18" t="s">
        <v>7</v>
      </c>
      <c r="B6" s="19">
        <v>44538.7</v>
      </c>
      <c r="C6" s="20">
        <v>8509.2</v>
      </c>
      <c r="D6" s="19">
        <v>43869.6</v>
      </c>
      <c r="E6" s="19">
        <v>8772.2</v>
      </c>
      <c r="F6" s="20">
        <v>9561.7</v>
      </c>
      <c r="G6" s="58">
        <f>F6-E6</f>
        <v>789.5</v>
      </c>
      <c r="H6" s="59">
        <f>F6-C6</f>
        <v>1052.5</v>
      </c>
      <c r="I6" s="60">
        <f>F6/D6*100</f>
        <v>21.795730984554226</v>
      </c>
      <c r="J6" s="61">
        <f>F6/E6*100</f>
        <v>109.0000227992978</v>
      </c>
      <c r="K6" s="62">
        <f>F6/C6*100</f>
        <v>112.36896535514502</v>
      </c>
      <c r="L6" s="63">
        <f aca="true" t="shared" si="0" ref="L6:L24">F6/$F$24*100</f>
        <v>25.90053362949319</v>
      </c>
      <c r="M6" s="64">
        <f aca="true" t="shared" si="1" ref="M6:M28">F6/$F$33*100</f>
        <v>15.572674489621422</v>
      </c>
    </row>
    <row r="7" spans="1:13" ht="12.75">
      <c r="A7" s="18" t="s">
        <v>32</v>
      </c>
      <c r="B7" s="19">
        <v>4172.8</v>
      </c>
      <c r="C7" s="20">
        <v>810.7</v>
      </c>
      <c r="D7" s="19">
        <v>3812.8</v>
      </c>
      <c r="E7" s="19">
        <v>983.5</v>
      </c>
      <c r="F7" s="20">
        <v>823.8</v>
      </c>
      <c r="G7" s="58">
        <f aca="true" t="shared" si="2" ref="G7:G33">F7-E7</f>
        <v>-159.70000000000005</v>
      </c>
      <c r="H7" s="59">
        <f aca="true" t="shared" si="3" ref="H7:H33">F7-C7</f>
        <v>13.099999999999909</v>
      </c>
      <c r="I7" s="60">
        <f>F7/D7*100</f>
        <v>21.606168694922363</v>
      </c>
      <c r="J7" s="61">
        <f>F7/E7*100</f>
        <v>83.76207422470767</v>
      </c>
      <c r="K7" s="62">
        <f>F7/C7*100</f>
        <v>101.61588750462562</v>
      </c>
      <c r="L7" s="63">
        <f t="shared" si="0"/>
        <v>2.2314922664355175</v>
      </c>
      <c r="M7" s="64">
        <f t="shared" si="1"/>
        <v>1.3416828853185234</v>
      </c>
    </row>
    <row r="8" spans="1:13" ht="12.75">
      <c r="A8" s="21" t="s">
        <v>13</v>
      </c>
      <c r="B8" s="19">
        <v>54.4</v>
      </c>
      <c r="C8" s="20">
        <v>0</v>
      </c>
      <c r="D8" s="19">
        <v>55</v>
      </c>
      <c r="E8" s="19">
        <v>0</v>
      </c>
      <c r="F8" s="20">
        <v>0</v>
      </c>
      <c r="G8" s="58">
        <f t="shared" si="2"/>
        <v>0</v>
      </c>
      <c r="H8" s="59">
        <f t="shared" si="3"/>
        <v>0</v>
      </c>
      <c r="I8" s="60">
        <f aca="true" t="shared" si="4" ref="I8:I33">F8/D8*100</f>
        <v>0</v>
      </c>
      <c r="J8" s="95" t="e">
        <f aca="true" t="shared" si="5" ref="J8:J32">F8/E8*100</f>
        <v>#DIV/0!</v>
      </c>
      <c r="K8" s="96" t="e">
        <f aca="true" t="shared" si="6" ref="K8:K33">F8/C8*100</f>
        <v>#DIV/0!</v>
      </c>
      <c r="L8" s="63">
        <f t="shared" si="0"/>
        <v>0</v>
      </c>
      <c r="M8" s="64">
        <f t="shared" si="1"/>
        <v>0</v>
      </c>
    </row>
    <row r="9" spans="1:13" ht="12.75">
      <c r="A9" s="21" t="s">
        <v>1</v>
      </c>
      <c r="B9" s="19">
        <v>1126.1</v>
      </c>
      <c r="C9" s="20">
        <v>50.8</v>
      </c>
      <c r="D9" s="19">
        <v>1279</v>
      </c>
      <c r="E9" s="19">
        <v>50</v>
      </c>
      <c r="F9" s="20">
        <v>407.4</v>
      </c>
      <c r="G9" s="58">
        <f t="shared" si="2"/>
        <v>357.4</v>
      </c>
      <c r="H9" s="59">
        <f t="shared" si="3"/>
        <v>356.59999999999997</v>
      </c>
      <c r="I9" s="60">
        <f t="shared" si="4"/>
        <v>31.85301016419077</v>
      </c>
      <c r="J9" s="61">
        <f t="shared" si="5"/>
        <v>814.8</v>
      </c>
      <c r="K9" s="62">
        <f t="shared" si="6"/>
        <v>801.968503937008</v>
      </c>
      <c r="L9" s="63">
        <f t="shared" si="0"/>
        <v>1.1035566270281982</v>
      </c>
      <c r="M9" s="64">
        <f t="shared" si="1"/>
        <v>0.6635125121130935</v>
      </c>
    </row>
    <row r="10" spans="1:13" ht="12.75">
      <c r="A10" s="21" t="s">
        <v>2</v>
      </c>
      <c r="B10" s="19">
        <v>34818.7</v>
      </c>
      <c r="C10" s="20">
        <v>11544</v>
      </c>
      <c r="D10" s="19">
        <v>32762.5</v>
      </c>
      <c r="E10" s="19">
        <v>11520</v>
      </c>
      <c r="F10" s="20">
        <v>10330.9</v>
      </c>
      <c r="G10" s="58">
        <f t="shared" si="2"/>
        <v>-1189.1000000000004</v>
      </c>
      <c r="H10" s="59">
        <f t="shared" si="3"/>
        <v>-1213.1000000000004</v>
      </c>
      <c r="I10" s="60">
        <f t="shared" si="4"/>
        <v>31.532697443723766</v>
      </c>
      <c r="J10" s="61">
        <f t="shared" si="5"/>
        <v>89.67795138888889</v>
      </c>
      <c r="K10" s="62">
        <f t="shared" si="6"/>
        <v>89.49151074151074</v>
      </c>
      <c r="L10" s="63">
        <f t="shared" si="0"/>
        <v>27.984126554162035</v>
      </c>
      <c r="M10" s="64">
        <f t="shared" si="1"/>
        <v>16.825433017646436</v>
      </c>
    </row>
    <row r="11" spans="1:13" ht="12.75" hidden="1">
      <c r="A11" s="21" t="s">
        <v>12</v>
      </c>
      <c r="B11" s="19">
        <v>0</v>
      </c>
      <c r="C11" s="20">
        <v>0</v>
      </c>
      <c r="D11" s="19">
        <v>0</v>
      </c>
      <c r="E11" s="19">
        <v>0</v>
      </c>
      <c r="F11" s="20">
        <v>0</v>
      </c>
      <c r="G11" s="58">
        <f t="shared" si="2"/>
        <v>0</v>
      </c>
      <c r="H11" s="59">
        <f t="shared" si="3"/>
        <v>0</v>
      </c>
      <c r="I11" s="97" t="e">
        <f t="shared" si="4"/>
        <v>#DIV/0!</v>
      </c>
      <c r="J11" s="95" t="e">
        <f t="shared" si="5"/>
        <v>#DIV/0!</v>
      </c>
      <c r="K11" s="96" t="e">
        <f t="shared" si="6"/>
        <v>#DIV/0!</v>
      </c>
      <c r="L11" s="63">
        <f t="shared" si="0"/>
        <v>0</v>
      </c>
      <c r="M11" s="64">
        <f t="shared" si="1"/>
        <v>0</v>
      </c>
    </row>
    <row r="12" spans="1:13" ht="12.75">
      <c r="A12" s="21" t="s">
        <v>5</v>
      </c>
      <c r="B12" s="19">
        <v>27449.6</v>
      </c>
      <c r="C12" s="20">
        <v>5229.2</v>
      </c>
      <c r="D12" s="19">
        <v>26527</v>
      </c>
      <c r="E12" s="19">
        <v>6206.7</v>
      </c>
      <c r="F12" s="20">
        <v>8010</v>
      </c>
      <c r="G12" s="58">
        <f t="shared" si="2"/>
        <v>1803.3000000000002</v>
      </c>
      <c r="H12" s="59">
        <f t="shared" si="3"/>
        <v>2780.8</v>
      </c>
      <c r="I12" s="60">
        <f t="shared" si="4"/>
        <v>30.195649715384327</v>
      </c>
      <c r="J12" s="61">
        <f t="shared" si="5"/>
        <v>129.05408671274589</v>
      </c>
      <c r="K12" s="62">
        <f t="shared" si="6"/>
        <v>153.17830643310643</v>
      </c>
      <c r="L12" s="63">
        <f t="shared" si="0"/>
        <v>21.69732101741745</v>
      </c>
      <c r="M12" s="64">
        <f t="shared" si="1"/>
        <v>13.04549637217938</v>
      </c>
    </row>
    <row r="13" spans="1:13" ht="12.75">
      <c r="A13" s="21" t="s">
        <v>23</v>
      </c>
      <c r="B13" s="19">
        <v>11363.2</v>
      </c>
      <c r="C13" s="20">
        <v>760.7</v>
      </c>
      <c r="D13" s="19">
        <v>13869.9</v>
      </c>
      <c r="E13" s="19">
        <v>3467.5</v>
      </c>
      <c r="F13" s="20">
        <v>3102.4</v>
      </c>
      <c r="G13" s="58">
        <f t="shared" si="2"/>
        <v>-365.0999999999999</v>
      </c>
      <c r="H13" s="59">
        <f t="shared" si="3"/>
        <v>2341.7</v>
      </c>
      <c r="I13" s="60">
        <f t="shared" si="4"/>
        <v>22.36786134002408</v>
      </c>
      <c r="J13" s="61">
        <f t="shared" si="5"/>
        <v>89.47080028839221</v>
      </c>
      <c r="K13" s="62">
        <f t="shared" si="6"/>
        <v>407.8348889181018</v>
      </c>
      <c r="L13" s="63">
        <f t="shared" si="0"/>
        <v>8.40371644499824</v>
      </c>
      <c r="M13" s="64">
        <f t="shared" si="1"/>
        <v>5.052727583651599</v>
      </c>
    </row>
    <row r="14" spans="1:13" ht="12.75">
      <c r="A14" s="21" t="s">
        <v>6</v>
      </c>
      <c r="B14" s="19">
        <v>0</v>
      </c>
      <c r="C14" s="20">
        <v>0</v>
      </c>
      <c r="D14" s="19">
        <v>25</v>
      </c>
      <c r="E14" s="19">
        <v>0</v>
      </c>
      <c r="F14" s="20">
        <v>0</v>
      </c>
      <c r="G14" s="58">
        <f t="shared" si="2"/>
        <v>0</v>
      </c>
      <c r="H14" s="59">
        <f t="shared" si="3"/>
        <v>0</v>
      </c>
      <c r="I14" s="60">
        <f t="shared" si="4"/>
        <v>0</v>
      </c>
      <c r="J14" s="95" t="e">
        <f t="shared" si="5"/>
        <v>#DIV/0!</v>
      </c>
      <c r="K14" s="96" t="e">
        <f t="shared" si="6"/>
        <v>#DIV/0!</v>
      </c>
      <c r="L14" s="63">
        <f t="shared" si="0"/>
        <v>0</v>
      </c>
      <c r="M14" s="64">
        <f t="shared" si="1"/>
        <v>0</v>
      </c>
    </row>
    <row r="15" spans="1:13" ht="12.75">
      <c r="A15" s="21" t="s">
        <v>28</v>
      </c>
      <c r="B15" s="19">
        <v>0</v>
      </c>
      <c r="C15" s="20">
        <v>0</v>
      </c>
      <c r="D15" s="19">
        <v>1.5</v>
      </c>
      <c r="E15" s="19">
        <v>1.5</v>
      </c>
      <c r="F15" s="20">
        <v>0</v>
      </c>
      <c r="G15" s="58">
        <f t="shared" si="2"/>
        <v>-1.5</v>
      </c>
      <c r="H15" s="59">
        <f t="shared" si="3"/>
        <v>0</v>
      </c>
      <c r="I15" s="60">
        <f t="shared" si="4"/>
        <v>0</v>
      </c>
      <c r="J15" s="61">
        <f t="shared" si="5"/>
        <v>0</v>
      </c>
      <c r="K15" s="96" t="e">
        <f t="shared" si="6"/>
        <v>#DIV/0!</v>
      </c>
      <c r="L15" s="63">
        <f t="shared" si="0"/>
        <v>0</v>
      </c>
      <c r="M15" s="64">
        <f t="shared" si="1"/>
        <v>0</v>
      </c>
    </row>
    <row r="16" spans="1:13" ht="12.75">
      <c r="A16" s="21" t="s">
        <v>11</v>
      </c>
      <c r="B16" s="19">
        <v>3176.7</v>
      </c>
      <c r="C16" s="20">
        <v>771.9</v>
      </c>
      <c r="D16" s="19">
        <v>2597.9</v>
      </c>
      <c r="E16" s="19">
        <v>649.4</v>
      </c>
      <c r="F16" s="20">
        <v>678.2</v>
      </c>
      <c r="G16" s="58">
        <f t="shared" si="2"/>
        <v>28.800000000000068</v>
      </c>
      <c r="H16" s="59">
        <f t="shared" si="3"/>
        <v>-93.69999999999993</v>
      </c>
      <c r="I16" s="60">
        <f t="shared" si="4"/>
        <v>26.105700758304785</v>
      </c>
      <c r="J16" s="61">
        <f t="shared" si="5"/>
        <v>104.43486295041578</v>
      </c>
      <c r="K16" s="62">
        <f t="shared" si="6"/>
        <v>87.86112190698277</v>
      </c>
      <c r="L16" s="63">
        <f t="shared" si="0"/>
        <v>1.837094021724409</v>
      </c>
      <c r="M16" s="64">
        <f t="shared" si="1"/>
        <v>1.1045512658691705</v>
      </c>
    </row>
    <row r="17" spans="1:13" ht="12.75">
      <c r="A17" s="22" t="s">
        <v>15</v>
      </c>
      <c r="B17" s="19">
        <v>3395.6</v>
      </c>
      <c r="C17" s="20">
        <v>800.7</v>
      </c>
      <c r="D17" s="19">
        <v>3367</v>
      </c>
      <c r="E17" s="19">
        <v>1172.9</v>
      </c>
      <c r="F17" s="20">
        <v>1183.1</v>
      </c>
      <c r="G17" s="58">
        <f t="shared" si="2"/>
        <v>10.199999999999818</v>
      </c>
      <c r="H17" s="59">
        <f t="shared" si="3"/>
        <v>382.39999999999986</v>
      </c>
      <c r="I17" s="60">
        <f t="shared" si="4"/>
        <v>35.13810513810513</v>
      </c>
      <c r="J17" s="61">
        <f t="shared" si="5"/>
        <v>100.86963935544375</v>
      </c>
      <c r="K17" s="62">
        <f t="shared" si="6"/>
        <v>147.75821156488072</v>
      </c>
      <c r="L17" s="63">
        <f t="shared" si="0"/>
        <v>3.2047566161930816</v>
      </c>
      <c r="M17" s="64">
        <f t="shared" si="1"/>
        <v>1.9268572731492413</v>
      </c>
    </row>
    <row r="18" spans="1:13" ht="12.75">
      <c r="A18" s="21" t="s">
        <v>17</v>
      </c>
      <c r="B18" s="19">
        <v>14173.6</v>
      </c>
      <c r="C18" s="20">
        <v>4600</v>
      </c>
      <c r="D18" s="19">
        <v>7684.8</v>
      </c>
      <c r="E18" s="19">
        <v>1921.2</v>
      </c>
      <c r="F18" s="20">
        <v>2563.7</v>
      </c>
      <c r="G18" s="58">
        <f t="shared" si="2"/>
        <v>642.4999999999998</v>
      </c>
      <c r="H18" s="59">
        <f t="shared" si="3"/>
        <v>-2036.3000000000002</v>
      </c>
      <c r="I18" s="60">
        <f t="shared" si="4"/>
        <v>33.36066000416406</v>
      </c>
      <c r="J18" s="61">
        <f t="shared" si="5"/>
        <v>133.44264001665624</v>
      </c>
      <c r="K18" s="62">
        <f t="shared" si="6"/>
        <v>55.732608695652175</v>
      </c>
      <c r="L18" s="63">
        <f t="shared" si="0"/>
        <v>6.9444971151502015</v>
      </c>
      <c r="M18" s="64">
        <f t="shared" si="1"/>
        <v>4.175373164713642</v>
      </c>
    </row>
    <row r="19" spans="1:13" ht="12.75">
      <c r="A19" s="23" t="s">
        <v>18</v>
      </c>
      <c r="B19" s="24">
        <v>1561.9</v>
      </c>
      <c r="C19" s="25">
        <v>291.8</v>
      </c>
      <c r="D19" s="24">
        <v>300</v>
      </c>
      <c r="E19" s="24">
        <v>30</v>
      </c>
      <c r="F19" s="25">
        <v>190.5</v>
      </c>
      <c r="G19" s="65">
        <f t="shared" si="2"/>
        <v>160.5</v>
      </c>
      <c r="H19" s="66">
        <f t="shared" si="3"/>
        <v>-101.30000000000001</v>
      </c>
      <c r="I19" s="60">
        <f t="shared" si="4"/>
        <v>63.5</v>
      </c>
      <c r="J19" s="61">
        <f t="shared" si="5"/>
        <v>635</v>
      </c>
      <c r="K19" s="62">
        <f>F19/C19*100</f>
        <v>65.28444139821795</v>
      </c>
      <c r="L19" s="63">
        <f t="shared" si="0"/>
        <v>0.5160224286913888</v>
      </c>
      <c r="M19" s="64">
        <f t="shared" si="1"/>
        <v>0.31025805978778676</v>
      </c>
    </row>
    <row r="20" spans="1:13" ht="12.75">
      <c r="A20" s="23" t="s">
        <v>3</v>
      </c>
      <c r="B20" s="24">
        <v>13.7</v>
      </c>
      <c r="C20" s="25">
        <v>4.3</v>
      </c>
      <c r="D20" s="24">
        <v>10</v>
      </c>
      <c r="E20" s="24">
        <v>10</v>
      </c>
      <c r="F20" s="25">
        <v>4.2</v>
      </c>
      <c r="G20" s="65">
        <f t="shared" si="2"/>
        <v>-5.8</v>
      </c>
      <c r="H20" s="66">
        <f t="shared" si="3"/>
        <v>-0.09999999999999964</v>
      </c>
      <c r="I20" s="60">
        <f t="shared" si="4"/>
        <v>42.00000000000001</v>
      </c>
      <c r="J20" s="61">
        <f t="shared" si="5"/>
        <v>42.00000000000001</v>
      </c>
      <c r="K20" s="62">
        <f>F20/C20*100</f>
        <v>97.67441860465117</v>
      </c>
      <c r="L20" s="63">
        <f t="shared" si="0"/>
        <v>0.011376872443589673</v>
      </c>
      <c r="M20" s="64">
        <f t="shared" si="1"/>
        <v>0.006840335176423645</v>
      </c>
    </row>
    <row r="21" spans="1:13" ht="12.75">
      <c r="A21" s="23" t="s">
        <v>21</v>
      </c>
      <c r="B21" s="24">
        <v>117.7</v>
      </c>
      <c r="C21" s="25">
        <v>4</v>
      </c>
      <c r="D21" s="24">
        <v>100</v>
      </c>
      <c r="E21" s="24">
        <v>25</v>
      </c>
      <c r="F21" s="25">
        <v>2.8</v>
      </c>
      <c r="G21" s="65">
        <f t="shared" si="2"/>
        <v>-22.2</v>
      </c>
      <c r="H21" s="66">
        <f t="shared" si="3"/>
        <v>-1.2000000000000002</v>
      </c>
      <c r="I21" s="60">
        <f t="shared" si="4"/>
        <v>2.8</v>
      </c>
      <c r="J21" s="61">
        <f t="shared" si="5"/>
        <v>11.2</v>
      </c>
      <c r="K21" s="62">
        <f t="shared" si="6"/>
        <v>70</v>
      </c>
      <c r="L21" s="63">
        <f t="shared" si="0"/>
        <v>0.0075845816290597825</v>
      </c>
      <c r="M21" s="64">
        <f t="shared" si="1"/>
        <v>0.004560223450949096</v>
      </c>
    </row>
    <row r="22" spans="1:13" ht="14.25" customHeight="1" hidden="1">
      <c r="A22" s="26" t="s">
        <v>4</v>
      </c>
      <c r="B22" s="24">
        <v>0</v>
      </c>
      <c r="C22" s="25">
        <v>0</v>
      </c>
      <c r="D22" s="24">
        <v>0</v>
      </c>
      <c r="E22" s="24">
        <v>0</v>
      </c>
      <c r="F22" s="25">
        <v>0</v>
      </c>
      <c r="G22" s="65">
        <f t="shared" si="2"/>
        <v>0</v>
      </c>
      <c r="H22" s="66">
        <f t="shared" si="3"/>
        <v>0</v>
      </c>
      <c r="I22" s="97" t="e">
        <f t="shared" si="4"/>
        <v>#DIV/0!</v>
      </c>
      <c r="J22" s="95" t="e">
        <f t="shared" si="5"/>
        <v>#DIV/0!</v>
      </c>
      <c r="K22" s="96" t="e">
        <f t="shared" si="6"/>
        <v>#DIV/0!</v>
      </c>
      <c r="L22" s="63">
        <f t="shared" si="0"/>
        <v>0</v>
      </c>
      <c r="M22" s="64">
        <f t="shared" si="1"/>
        <v>0</v>
      </c>
    </row>
    <row r="23" spans="1:13" ht="16.5" customHeight="1" thickBot="1">
      <c r="A23" s="104" t="s">
        <v>9</v>
      </c>
      <c r="B23" s="24">
        <v>1560.6</v>
      </c>
      <c r="C23" s="25">
        <v>23.9</v>
      </c>
      <c r="D23" s="24">
        <v>50</v>
      </c>
      <c r="E23" s="24">
        <v>12.5</v>
      </c>
      <c r="F23" s="25">
        <v>58.3</v>
      </c>
      <c r="G23" s="65">
        <f t="shared" si="2"/>
        <v>45.8</v>
      </c>
      <c r="H23" s="66">
        <f t="shared" si="3"/>
        <v>34.4</v>
      </c>
      <c r="I23" s="67">
        <f t="shared" si="4"/>
        <v>116.6</v>
      </c>
      <c r="J23" s="68">
        <f t="shared" si="5"/>
        <v>466.4</v>
      </c>
      <c r="K23" s="69">
        <f t="shared" si="6"/>
        <v>243.93305439330547</v>
      </c>
      <c r="L23" s="63">
        <f t="shared" si="0"/>
        <v>0.1579218246336376</v>
      </c>
      <c r="M23" s="64">
        <f t="shared" si="1"/>
        <v>0.09495036685369011</v>
      </c>
    </row>
    <row r="24" spans="1:13" ht="16.5" customHeight="1" thickBot="1">
      <c r="A24" s="27" t="s">
        <v>24</v>
      </c>
      <c r="B24" s="28">
        <f>SUM(B6:B23)</f>
        <v>147523.30000000002</v>
      </c>
      <c r="C24" s="29">
        <f>SUM(C6:C23)</f>
        <v>33401.20000000001</v>
      </c>
      <c r="D24" s="28">
        <f>SUM(D6:D23)</f>
        <v>136311.99999999997</v>
      </c>
      <c r="E24" s="28">
        <f>SUM(E6:E23)</f>
        <v>34822.4</v>
      </c>
      <c r="F24" s="29">
        <f>SUM(F6:F23)</f>
        <v>36917</v>
      </c>
      <c r="G24" s="70">
        <f t="shared" si="2"/>
        <v>2094.5999999999985</v>
      </c>
      <c r="H24" s="71">
        <f t="shared" si="3"/>
        <v>3515.7999999999884</v>
      </c>
      <c r="I24" s="72">
        <f t="shared" si="4"/>
        <v>27.08272199072716</v>
      </c>
      <c r="J24" s="73">
        <f t="shared" si="5"/>
        <v>106.01509373276971</v>
      </c>
      <c r="K24" s="74">
        <f t="shared" si="6"/>
        <v>110.52596912685769</v>
      </c>
      <c r="L24" s="75">
        <f t="shared" si="0"/>
        <v>100</v>
      </c>
      <c r="M24" s="76">
        <f t="shared" si="1"/>
        <v>60.124917549531354</v>
      </c>
    </row>
    <row r="25" spans="1:13" ht="14.25" customHeight="1">
      <c r="A25" s="30" t="s">
        <v>10</v>
      </c>
      <c r="B25" s="31">
        <v>59055.7</v>
      </c>
      <c r="C25" s="32">
        <v>11762.1</v>
      </c>
      <c r="D25" s="31">
        <v>51091.5</v>
      </c>
      <c r="E25" s="31">
        <v>10218.3</v>
      </c>
      <c r="F25" s="32">
        <v>10218.3</v>
      </c>
      <c r="G25" s="77">
        <f t="shared" si="2"/>
        <v>0</v>
      </c>
      <c r="H25" s="78">
        <f t="shared" si="3"/>
        <v>-1543.800000000001</v>
      </c>
      <c r="I25" s="79">
        <f t="shared" si="4"/>
        <v>20</v>
      </c>
      <c r="J25" s="80">
        <f t="shared" si="5"/>
        <v>100</v>
      </c>
      <c r="K25" s="81">
        <f t="shared" si="6"/>
        <v>86.87479276659779</v>
      </c>
      <c r="L25" s="82"/>
      <c r="M25" s="63">
        <f t="shared" si="1"/>
        <v>16.642046888868983</v>
      </c>
    </row>
    <row r="26" spans="1:13" ht="14.25" customHeight="1">
      <c r="A26" s="30" t="s">
        <v>14</v>
      </c>
      <c r="B26" s="19">
        <v>167385.5</v>
      </c>
      <c r="C26" s="20">
        <v>0</v>
      </c>
      <c r="D26" s="19">
        <v>26395.2</v>
      </c>
      <c r="E26" s="19">
        <v>21190.2</v>
      </c>
      <c r="F26" s="20">
        <v>21190.2</v>
      </c>
      <c r="G26" s="58">
        <f t="shared" si="2"/>
        <v>0</v>
      </c>
      <c r="H26" s="59">
        <f t="shared" si="3"/>
        <v>21190.2</v>
      </c>
      <c r="I26" s="60">
        <f t="shared" si="4"/>
        <v>80.280505546463</v>
      </c>
      <c r="J26" s="61">
        <f t="shared" si="5"/>
        <v>100</v>
      </c>
      <c r="K26" s="96" t="e">
        <f t="shared" si="6"/>
        <v>#DIV/0!</v>
      </c>
      <c r="L26" s="82"/>
      <c r="M26" s="63">
        <f t="shared" si="1"/>
        <v>34.51144534653627</v>
      </c>
    </row>
    <row r="27" spans="1:13" ht="14.25" customHeight="1">
      <c r="A27" s="33" t="s">
        <v>47</v>
      </c>
      <c r="B27" s="24">
        <v>0</v>
      </c>
      <c r="C27" s="25">
        <v>0</v>
      </c>
      <c r="D27" s="24">
        <v>1736.3</v>
      </c>
      <c r="E27" s="24">
        <v>434.1</v>
      </c>
      <c r="F27" s="25">
        <v>434.1</v>
      </c>
      <c r="G27" s="65">
        <f t="shared" si="2"/>
        <v>0</v>
      </c>
      <c r="H27" s="66">
        <f t="shared" si="3"/>
        <v>434.1</v>
      </c>
      <c r="I27" s="67">
        <f t="shared" si="4"/>
        <v>25.001439843345047</v>
      </c>
      <c r="J27" s="68">
        <f t="shared" si="5"/>
        <v>100</v>
      </c>
      <c r="K27" s="98" t="e">
        <f t="shared" si="6"/>
        <v>#DIV/0!</v>
      </c>
      <c r="L27" s="82"/>
      <c r="M27" s="63">
        <f t="shared" si="1"/>
        <v>0.7069975000203582</v>
      </c>
    </row>
    <row r="28" spans="1:13" ht="13.5" customHeight="1" thickBot="1">
      <c r="A28" s="23" t="s">
        <v>20</v>
      </c>
      <c r="B28" s="24">
        <v>125160.5</v>
      </c>
      <c r="C28" s="25">
        <v>0</v>
      </c>
      <c r="D28" s="24">
        <v>11675.1</v>
      </c>
      <c r="E28" s="24">
        <v>2317.9</v>
      </c>
      <c r="F28" s="25">
        <v>2035</v>
      </c>
      <c r="G28" s="65">
        <f t="shared" si="2"/>
        <v>-282.9000000000001</v>
      </c>
      <c r="H28" s="66">
        <f t="shared" si="3"/>
        <v>2035</v>
      </c>
      <c r="I28" s="67">
        <f>F28/D28*100</f>
        <v>17.430257556680456</v>
      </c>
      <c r="J28" s="68">
        <f>F28/E28*100</f>
        <v>87.7949868415376</v>
      </c>
      <c r="K28" s="98" t="e">
        <f>F28/C28*100</f>
        <v>#DIV/0!</v>
      </c>
      <c r="L28" s="82"/>
      <c r="M28" s="63">
        <f t="shared" si="1"/>
        <v>3.314305258100504</v>
      </c>
    </row>
    <row r="29" spans="1:13" ht="13.5" customHeight="1" thickBot="1">
      <c r="A29" s="27" t="s">
        <v>29</v>
      </c>
      <c r="B29" s="28">
        <f>SUM(B25:B28)</f>
        <v>351601.7</v>
      </c>
      <c r="C29" s="29">
        <f>SUM(C25:C28)</f>
        <v>11762.1</v>
      </c>
      <c r="D29" s="28">
        <f>SUM(D25:D28)</f>
        <v>90898.1</v>
      </c>
      <c r="E29" s="28">
        <f>SUM(E25:E28)</f>
        <v>34160.5</v>
      </c>
      <c r="F29" s="29">
        <f>SUM(F25:F28)</f>
        <v>33877.6</v>
      </c>
      <c r="G29" s="70">
        <f t="shared" si="2"/>
        <v>-282.90000000000146</v>
      </c>
      <c r="H29" s="71">
        <f t="shared" si="3"/>
        <v>22115.5</v>
      </c>
      <c r="I29" s="83">
        <f t="shared" si="4"/>
        <v>37.269865926790544</v>
      </c>
      <c r="J29" s="73">
        <f t="shared" si="5"/>
        <v>99.1718505291199</v>
      </c>
      <c r="K29" s="84">
        <f t="shared" si="6"/>
        <v>288.0233971824759</v>
      </c>
      <c r="L29" s="85"/>
      <c r="M29" s="63"/>
    </row>
    <row r="30" spans="1:13" ht="13.5" customHeight="1">
      <c r="A30" s="33" t="s">
        <v>30</v>
      </c>
      <c r="B30" s="34">
        <v>0</v>
      </c>
      <c r="C30" s="35">
        <v>0</v>
      </c>
      <c r="D30" s="34">
        <v>0</v>
      </c>
      <c r="E30" s="34">
        <v>0</v>
      </c>
      <c r="F30" s="35">
        <v>0</v>
      </c>
      <c r="G30" s="86">
        <f t="shared" si="2"/>
        <v>0</v>
      </c>
      <c r="H30" s="87">
        <f t="shared" si="3"/>
        <v>0</v>
      </c>
      <c r="I30" s="99" t="e">
        <f>F30/D30*100</f>
        <v>#DIV/0!</v>
      </c>
      <c r="J30" s="100" t="e">
        <f>F30/E30*100</f>
        <v>#DIV/0!</v>
      </c>
      <c r="K30" s="103" t="e">
        <f>F30/C30*100</f>
        <v>#DIV/0!</v>
      </c>
      <c r="L30" s="82"/>
      <c r="M30" s="63">
        <f>F30/$F$33*100</f>
        <v>0</v>
      </c>
    </row>
    <row r="31" spans="1:13" ht="13.5" customHeight="1" thickBot="1">
      <c r="A31" s="36" t="s">
        <v>22</v>
      </c>
      <c r="B31" s="37">
        <v>-1833</v>
      </c>
      <c r="C31" s="38">
        <v>-330.7</v>
      </c>
      <c r="D31" s="37">
        <v>0</v>
      </c>
      <c r="E31" s="37">
        <v>0</v>
      </c>
      <c r="F31" s="38">
        <v>-9394.1</v>
      </c>
      <c r="G31" s="88">
        <f t="shared" si="2"/>
        <v>-9394.1</v>
      </c>
      <c r="H31" s="89">
        <f t="shared" si="3"/>
        <v>-9063.4</v>
      </c>
      <c r="I31" s="101" t="e">
        <f t="shared" si="4"/>
        <v>#DIV/0!</v>
      </c>
      <c r="J31" s="102" t="e">
        <f t="shared" si="5"/>
        <v>#DIV/0!</v>
      </c>
      <c r="K31" s="90">
        <f>F31/C31*100</f>
        <v>2840.671303296039</v>
      </c>
      <c r="L31" s="82"/>
      <c r="M31" s="63">
        <f>F31/$F$33*100</f>
        <v>-15.299712543057467</v>
      </c>
    </row>
    <row r="32" spans="1:13" ht="15.75" customHeight="1" thickBot="1">
      <c r="A32" s="27" t="s">
        <v>31</v>
      </c>
      <c r="B32" s="28">
        <f>B31+B30+B29</f>
        <v>349768.7</v>
      </c>
      <c r="C32" s="29">
        <f>C31+C30+C29</f>
        <v>11431.4</v>
      </c>
      <c r="D32" s="28">
        <f>D31+D30+D29</f>
        <v>90898.1</v>
      </c>
      <c r="E32" s="28">
        <f>E31+E30+E29</f>
        <v>34160.5</v>
      </c>
      <c r="F32" s="29">
        <f>F31+F30+F29</f>
        <v>24483.5</v>
      </c>
      <c r="G32" s="70">
        <f t="shared" si="2"/>
        <v>-9677</v>
      </c>
      <c r="H32" s="91">
        <f t="shared" si="3"/>
        <v>13052.1</v>
      </c>
      <c r="I32" s="83">
        <f t="shared" si="4"/>
        <v>26.935106454370334</v>
      </c>
      <c r="J32" s="73">
        <f t="shared" si="5"/>
        <v>71.67196030503067</v>
      </c>
      <c r="K32" s="74">
        <f t="shared" si="6"/>
        <v>214.1776160400301</v>
      </c>
      <c r="L32" s="92"/>
      <c r="M32" s="76">
        <f>F32/$F$33*100</f>
        <v>39.875082450468646</v>
      </c>
    </row>
    <row r="33" spans="1:13" ht="18" customHeight="1" thickBot="1">
      <c r="A33" s="27" t="s">
        <v>8</v>
      </c>
      <c r="B33" s="28">
        <f>B32+B24</f>
        <v>497292</v>
      </c>
      <c r="C33" s="29">
        <f>C32+C24</f>
        <v>44832.60000000001</v>
      </c>
      <c r="D33" s="28">
        <f>D32+D24</f>
        <v>227210.09999999998</v>
      </c>
      <c r="E33" s="28">
        <f>E32+E24</f>
        <v>68982.9</v>
      </c>
      <c r="F33" s="29">
        <f>F32+F24</f>
        <v>61400.5</v>
      </c>
      <c r="G33" s="70">
        <f t="shared" si="2"/>
        <v>-7582.399999999994</v>
      </c>
      <c r="H33" s="91">
        <f t="shared" si="3"/>
        <v>16567.899999999987</v>
      </c>
      <c r="I33" s="83">
        <f t="shared" si="4"/>
        <v>27.02366664157976</v>
      </c>
      <c r="J33" s="73">
        <f>F33/E33*100</f>
        <v>89.00829046038946</v>
      </c>
      <c r="K33" s="74">
        <f t="shared" si="6"/>
        <v>136.95502826068525</v>
      </c>
      <c r="L33" s="93"/>
      <c r="M33" s="94">
        <f>F33/$F$33*100</f>
        <v>100</v>
      </c>
    </row>
    <row r="34" spans="1:13" ht="18" customHeight="1">
      <c r="A34" s="9"/>
      <c r="B34" s="10"/>
      <c r="C34" s="10"/>
      <c r="D34" s="10"/>
      <c r="E34" s="40"/>
      <c r="F34" s="10"/>
      <c r="G34" s="10"/>
      <c r="H34" s="10"/>
      <c r="I34" s="11"/>
      <c r="J34" s="12"/>
      <c r="K34" s="12"/>
      <c r="L34" s="13"/>
      <c r="M34" s="14"/>
    </row>
    <row r="35" spans="1:12" ht="13.5">
      <c r="A35" s="15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8"/>
    </row>
  </sheetData>
  <sheetProtection/>
  <mergeCells count="9">
    <mergeCell ref="L4:M4"/>
    <mergeCell ref="I4:K4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2017-04-24T10:19:16Z</cp:lastPrinted>
  <dcterms:created xsi:type="dcterms:W3CDTF">2006-03-15T12:37:37Z</dcterms:created>
  <dcterms:modified xsi:type="dcterms:W3CDTF">2017-04-24T10:42:52Z</dcterms:modified>
  <cp:category/>
  <cp:version/>
  <cp:contentType/>
  <cp:contentStatus/>
</cp:coreProperties>
</file>