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135" windowHeight="6690" activeTab="0"/>
  </bookViews>
  <sheets>
    <sheet name="Прил.3" sheetId="1" r:id="rId1"/>
    <sheet name="Прил.2" sheetId="2" r:id="rId2"/>
  </sheets>
  <externalReferences>
    <externalReference r:id="rId5"/>
  </externalReferences>
  <definedNames>
    <definedName name="_xlnm.Print_Area" localSheetId="1">'Прил.2'!$A$1:$M$41</definedName>
  </definedNames>
  <calcPr fullCalcOnLoad="1"/>
</workbook>
</file>

<file path=xl/sharedStrings.xml><?xml version="1.0" encoding="utf-8"?>
<sst xmlns="http://schemas.openxmlformats.org/spreadsheetml/2006/main" count="86" uniqueCount="44">
  <si>
    <t>0100</t>
  </si>
  <si>
    <t>0300</t>
  </si>
  <si>
    <t>0400</t>
  </si>
  <si>
    <t>0500</t>
  </si>
  <si>
    <t>0600</t>
  </si>
  <si>
    <t>0700</t>
  </si>
  <si>
    <t>0800</t>
  </si>
  <si>
    <t>1000</t>
  </si>
  <si>
    <t>Общий итог</t>
  </si>
  <si>
    <t>0200</t>
  </si>
  <si>
    <t>Наименование раздела</t>
  </si>
  <si>
    <t>Нац.оборона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</si>
  <si>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</si>
  <si>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</si>
  <si>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</si>
  <si>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</si>
  <si>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</si>
  <si>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</si>
  <si>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</si>
  <si>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</si>
  <si>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</si>
  <si>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</si>
  <si>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</si>
  <si>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Передан-ные полномо-чия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</si>
  <si>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Сланцевского городского поселения</t>
    </r>
  </si>
  <si>
    <t>Приложение 2 к пояснительной записке</t>
  </si>
  <si>
    <t>Приложение 3 к пояснительной записке</t>
  </si>
  <si>
    <t>Физ.культура и спорт</t>
  </si>
  <si>
    <t>Обслуживание долга</t>
  </si>
  <si>
    <t>Структура, %</t>
  </si>
  <si>
    <t>Собственные полномочия</t>
  </si>
  <si>
    <t>Межбюджетные трансферты общего характера</t>
  </si>
  <si>
    <t xml:space="preserve">2016 год </t>
  </si>
  <si>
    <t>2016 год</t>
  </si>
  <si>
    <t xml:space="preserve">2016 ГОД </t>
  </si>
  <si>
    <t>Собственные полномо-чия</t>
  </si>
  <si>
    <t xml:space="preserve">Собственные полномочия </t>
  </si>
  <si>
    <t>Правоохр. деятельность</t>
  </si>
  <si>
    <t>Общегос. вопросы</t>
  </si>
  <si>
    <t xml:space="preserve">2017 год </t>
  </si>
  <si>
    <t>по отраслевому признаку (проект на 2017 год к бюджету на 2016 год по состоянию на 01.10.2016 года)</t>
  </si>
  <si>
    <t>2017 год</t>
  </si>
  <si>
    <t xml:space="preserve">2017 ГОД </t>
  </si>
  <si>
    <t>по отраслевому признаку (проект на 2017 год к первоначальному бюджету на 2016 год)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</si>
</sst>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1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2.25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1.5"/>
      <name val="Arial Cyr"/>
      <family val="0"/>
    </font>
    <font>
      <sz val="12"/>
      <name val="Arial Cyr"/>
      <family val="0"/>
    </font>
    <font>
      <sz val="9.5"/>
      <name val="Arial Cyr"/>
      <family val="0"/>
    </font>
    <font>
      <sz val="9.75"/>
      <name val="Arial Cyr"/>
      <family val="0"/>
    </font>
    <font>
      <sz val="10"/>
      <name val="Arial"/>
      <family val="0"/>
    </font>
    <font>
      <sz val="9"/>
      <name val="Arial Cyr"/>
      <family val="0"/>
    </font>
    <font>
      <b/>
      <sz val="11.75"/>
      <name val="Arial Cyr"/>
      <family val="0"/>
    </font>
    <font>
      <sz val="8.75"/>
      <name val="Arial Cyr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medium"/>
      <top style="thin"/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/>
      <bottom style="medium"/>
    </border>
    <border>
      <left style="medium"/>
      <right style="medium"/>
      <top style="thin"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Alignment="1">
      <alignment vertical="center" wrapText="1"/>
    </xf>
    <xf numFmtId="175" fontId="0" fillId="0" borderId="0" xfId="0" applyNumberFormat="1" applyAlignment="1">
      <alignment horizontal="right" vertical="distributed"/>
    </xf>
    <xf numFmtId="175" fontId="0" fillId="0" borderId="3" xfId="0" applyNumberFormat="1" applyBorder="1" applyAlignment="1">
      <alignment horizontal="right" vertical="distributed"/>
    </xf>
    <xf numFmtId="175" fontId="0" fillId="0" borderId="4" xfId="0" applyNumberFormat="1" applyBorder="1" applyAlignment="1">
      <alignment horizontal="right" vertical="distributed"/>
    </xf>
    <xf numFmtId="175" fontId="0" fillId="0" borderId="5" xfId="0" applyNumberFormat="1" applyBorder="1" applyAlignment="1">
      <alignment horizontal="right" vertical="distributed"/>
    </xf>
    <xf numFmtId="175" fontId="0" fillId="0" borderId="6" xfId="0" applyNumberFormat="1" applyBorder="1" applyAlignment="1">
      <alignment horizontal="right" vertical="distributed"/>
    </xf>
    <xf numFmtId="175" fontId="5" fillId="0" borderId="0" xfId="0" applyNumberFormat="1" applyFont="1" applyAlignment="1">
      <alignment horizontal="right" vertical="distributed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Font="1" applyFill="1" applyBorder="1" applyAlignment="1">
      <alignment horizontal="right" vertical="distributed"/>
    </xf>
    <xf numFmtId="175" fontId="0" fillId="0" borderId="0" xfId="0" applyNumberFormat="1" applyFont="1" applyAlignment="1">
      <alignment horizontal="right" vertical="distributed"/>
    </xf>
    <xf numFmtId="175" fontId="0" fillId="0" borderId="4" xfId="0" applyNumberFormat="1" applyFont="1" applyBorder="1" applyAlignment="1">
      <alignment horizontal="right" vertical="distributed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left"/>
    </xf>
    <xf numFmtId="175" fontId="0" fillId="0" borderId="12" xfId="0" applyNumberFormat="1" applyFont="1" applyBorder="1" applyAlignment="1">
      <alignment horizontal="right" vertical="distributed"/>
    </xf>
    <xf numFmtId="175" fontId="0" fillId="0" borderId="13" xfId="0" applyNumberFormat="1" applyFont="1" applyBorder="1" applyAlignment="1">
      <alignment horizontal="right" vertical="distributed"/>
    </xf>
    <xf numFmtId="175" fontId="0" fillId="0" borderId="14" xfId="0" applyNumberFormat="1" applyFont="1" applyBorder="1" applyAlignment="1">
      <alignment horizontal="right" vertical="distributed"/>
    </xf>
    <xf numFmtId="175" fontId="11" fillId="0" borderId="15" xfId="0" applyNumberFormat="1" applyFont="1" applyBorder="1" applyAlignment="1">
      <alignment horizontal="right" vertical="distributed"/>
    </xf>
    <xf numFmtId="175" fontId="11" fillId="0" borderId="16" xfId="0" applyNumberFormat="1" applyFont="1" applyBorder="1" applyAlignment="1">
      <alignment horizontal="right" vertical="distributed"/>
    </xf>
    <xf numFmtId="165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right" vertical="distributed"/>
    </xf>
    <xf numFmtId="175" fontId="0" fillId="0" borderId="17" xfId="0" applyNumberFormat="1" applyFont="1" applyBorder="1" applyAlignment="1">
      <alignment horizontal="right" vertical="distributed"/>
    </xf>
    <xf numFmtId="175" fontId="0" fillId="0" borderId="12" xfId="0" applyNumberFormat="1" applyFont="1" applyBorder="1" applyAlignment="1">
      <alignment horizontal="right" vertical="distributed"/>
    </xf>
    <xf numFmtId="175" fontId="0" fillId="0" borderId="1" xfId="0" applyNumberFormat="1" applyFont="1" applyBorder="1" applyAlignment="1">
      <alignment horizontal="right" vertical="distributed"/>
    </xf>
    <xf numFmtId="175" fontId="0" fillId="0" borderId="14" xfId="0" applyNumberFormat="1" applyFont="1" applyBorder="1" applyAlignment="1">
      <alignment horizontal="right" vertical="distributed"/>
    </xf>
    <xf numFmtId="175" fontId="0" fillId="0" borderId="15" xfId="0" applyNumberFormat="1" applyFont="1" applyBorder="1" applyAlignment="1">
      <alignment horizontal="right" vertical="distributed"/>
    </xf>
    <xf numFmtId="175" fontId="0" fillId="0" borderId="18" xfId="0" applyNumberFormat="1" applyFont="1" applyBorder="1" applyAlignment="1">
      <alignment horizontal="right" vertical="distributed"/>
    </xf>
    <xf numFmtId="175" fontId="0" fillId="0" borderId="19" xfId="0" applyNumberFormat="1" applyFont="1" applyBorder="1" applyAlignment="1">
      <alignment horizontal="right" vertical="distributed"/>
    </xf>
    <xf numFmtId="0" fontId="0" fillId="0" borderId="0" xfId="0" applyAlignment="1">
      <alignment horizontal="center"/>
    </xf>
    <xf numFmtId="175" fontId="0" fillId="0" borderId="20" xfId="0" applyNumberFormat="1" applyFont="1" applyBorder="1" applyAlignment="1">
      <alignment horizontal="right" vertical="distributed"/>
    </xf>
    <xf numFmtId="175" fontId="0" fillId="0" borderId="2" xfId="0" applyNumberFormat="1" applyFont="1" applyBorder="1" applyAlignment="1">
      <alignment horizontal="right" vertical="distributed"/>
    </xf>
    <xf numFmtId="175" fontId="0" fillId="0" borderId="21" xfId="0" applyNumberFormat="1" applyBorder="1" applyAlignment="1">
      <alignment horizontal="right" vertical="distributed"/>
    </xf>
    <xf numFmtId="175" fontId="0" fillId="0" borderId="22" xfId="0" applyNumberFormat="1" applyFont="1" applyFill="1" applyBorder="1" applyAlignment="1">
      <alignment horizontal="right" vertical="distributed"/>
    </xf>
    <xf numFmtId="165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/>
    </xf>
    <xf numFmtId="175" fontId="0" fillId="0" borderId="26" xfId="0" applyNumberFormat="1" applyFont="1" applyBorder="1" applyAlignment="1">
      <alignment horizontal="right" vertical="distributed"/>
    </xf>
    <xf numFmtId="175" fontId="0" fillId="0" borderId="27" xfId="0" applyNumberFormat="1" applyFont="1" applyBorder="1" applyAlignment="1">
      <alignment horizontal="right" vertical="distributed"/>
    </xf>
    <xf numFmtId="175" fontId="0" fillId="0" borderId="24" xfId="0" applyNumberFormat="1" applyFont="1" applyBorder="1" applyAlignment="1">
      <alignment horizontal="right" vertical="distributed"/>
    </xf>
    <xf numFmtId="175" fontId="0" fillId="0" borderId="28" xfId="0" applyNumberFormat="1" applyFont="1" applyBorder="1" applyAlignment="1">
      <alignment horizontal="right" vertical="distributed"/>
    </xf>
    <xf numFmtId="175" fontId="0" fillId="0" borderId="27" xfId="0" applyNumberFormat="1" applyFont="1" applyBorder="1" applyAlignment="1">
      <alignment horizontal="right" vertical="distributed"/>
    </xf>
    <xf numFmtId="175" fontId="0" fillId="0" borderId="25" xfId="0" applyNumberFormat="1" applyFont="1" applyBorder="1" applyAlignment="1">
      <alignment horizontal="right" vertical="distributed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75" fontId="0" fillId="0" borderId="34" xfId="0" applyNumberFormat="1" applyFont="1" applyFill="1" applyBorder="1" applyAlignment="1">
      <alignment horizontal="right" vertical="distributed"/>
    </xf>
    <xf numFmtId="165" fontId="0" fillId="0" borderId="35" xfId="0" applyNumberFormat="1" applyBorder="1" applyAlignment="1">
      <alignment/>
    </xf>
    <xf numFmtId="175" fontId="0" fillId="0" borderId="36" xfId="0" applyNumberFormat="1" applyFont="1" applyFill="1" applyBorder="1" applyAlignment="1">
      <alignment horizontal="right" vertical="distributed"/>
    </xf>
    <xf numFmtId="165" fontId="0" fillId="0" borderId="37" xfId="0" applyNumberFormat="1" applyBorder="1" applyAlignment="1">
      <alignment/>
    </xf>
    <xf numFmtId="175" fontId="0" fillId="0" borderId="9" xfId="0" applyNumberFormat="1" applyFont="1" applyBorder="1" applyAlignment="1">
      <alignment horizontal="right" vertical="distributed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165" fontId="0" fillId="0" borderId="35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23" xfId="0" applyNumberFormat="1" applyBorder="1" applyAlignment="1">
      <alignment/>
    </xf>
    <xf numFmtId="166" fontId="0" fillId="0" borderId="34" xfId="0" applyNumberFormat="1" applyFont="1" applyFill="1" applyBorder="1" applyAlignment="1">
      <alignment vertical="distributed"/>
    </xf>
    <xf numFmtId="166" fontId="0" fillId="0" borderId="36" xfId="0" applyNumberFormat="1" applyFont="1" applyFill="1" applyBorder="1" applyAlignment="1">
      <alignment vertical="distributed"/>
    </xf>
    <xf numFmtId="166" fontId="0" fillId="0" borderId="20" xfId="0" applyNumberFormat="1" applyFont="1" applyFill="1" applyBorder="1" applyAlignment="1">
      <alignment vertical="distributed"/>
    </xf>
    <xf numFmtId="166" fontId="0" fillId="0" borderId="22" xfId="0" applyNumberFormat="1" applyFont="1" applyFill="1" applyBorder="1" applyAlignment="1">
      <alignment vertical="distributed"/>
    </xf>
    <xf numFmtId="0" fontId="3" fillId="0" borderId="10" xfId="0" applyFont="1" applyBorder="1" applyAlignment="1">
      <alignment horizontal="left" wrapText="1"/>
    </xf>
    <xf numFmtId="175" fontId="5" fillId="0" borderId="4" xfId="0" applyNumberFormat="1" applyFont="1" applyFill="1" applyBorder="1" applyAlignment="1">
      <alignment horizontal="right" vertical="distributed"/>
    </xf>
    <xf numFmtId="165" fontId="0" fillId="0" borderId="18" xfId="0" applyNumberFormat="1" applyBorder="1" applyAlignment="1">
      <alignment vertical="center"/>
    </xf>
    <xf numFmtId="175" fontId="0" fillId="0" borderId="25" xfId="0" applyNumberFormat="1" applyFont="1" applyBorder="1" applyAlignment="1">
      <alignment horizontal="right" vertical="distributed"/>
    </xf>
    <xf numFmtId="175" fontId="0" fillId="0" borderId="2" xfId="0" applyNumberFormat="1" applyFont="1" applyBorder="1" applyAlignment="1">
      <alignment horizontal="right" vertical="distributed"/>
    </xf>
    <xf numFmtId="0" fontId="0" fillId="0" borderId="47" xfId="0" applyBorder="1" applyAlignment="1">
      <alignment horizontal="center" vertical="center" wrapText="1"/>
    </xf>
    <xf numFmtId="175" fontId="0" fillId="0" borderId="48" xfId="0" applyNumberFormat="1" applyFont="1" applyBorder="1" applyAlignment="1">
      <alignment horizontal="right" vertical="distributed"/>
    </xf>
    <xf numFmtId="175" fontId="0" fillId="0" borderId="49" xfId="0" applyNumberFormat="1" applyFont="1" applyBorder="1" applyAlignment="1">
      <alignment horizontal="right" vertical="distributed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75" fontId="0" fillId="0" borderId="52" xfId="0" applyNumberFormat="1" applyFont="1" applyBorder="1" applyAlignment="1">
      <alignment horizontal="right" vertical="distributed"/>
    </xf>
    <xf numFmtId="175" fontId="0" fillId="0" borderId="53" xfId="0" applyNumberFormat="1" applyFont="1" applyBorder="1" applyAlignment="1">
      <alignment horizontal="right" vertical="distributed"/>
    </xf>
    <xf numFmtId="175" fontId="0" fillId="0" borderId="54" xfId="0" applyNumberFormat="1" applyFont="1" applyBorder="1" applyAlignment="1">
      <alignment horizontal="right" vertical="distributed"/>
    </xf>
    <xf numFmtId="175" fontId="0" fillId="0" borderId="55" xfId="0" applyNumberFormat="1" applyFont="1" applyBorder="1" applyAlignment="1">
      <alignment horizontal="right" vertical="distributed"/>
    </xf>
    <xf numFmtId="175" fontId="11" fillId="0" borderId="55" xfId="0" applyNumberFormat="1" applyFont="1" applyBorder="1" applyAlignment="1">
      <alignment horizontal="right" vertical="distributed"/>
    </xf>
    <xf numFmtId="175" fontId="0" fillId="0" borderId="56" xfId="0" applyNumberFormat="1" applyFont="1" applyBorder="1" applyAlignment="1">
      <alignment horizontal="right" vertical="distributed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12" fillId="0" borderId="61" xfId="0" applyFont="1" applyBorder="1" applyAlignment="1">
      <alignment horizontal="left" wrapText="1"/>
    </xf>
    <xf numFmtId="0" fontId="12" fillId="0" borderId="59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12" fillId="0" borderId="65" xfId="0" applyFont="1" applyBorder="1" applyAlignment="1">
      <alignment horizontal="center" wrapText="1"/>
    </xf>
    <xf numFmtId="0" fontId="12" fillId="0" borderId="66" xfId="0" applyFont="1" applyBorder="1" applyAlignment="1">
      <alignment horizontal="center" wrapText="1"/>
    </xf>
    <xf numFmtId="175" fontId="0" fillId="0" borderId="68" xfId="0" applyNumberFormat="1" applyFont="1" applyBorder="1" applyAlignment="1">
      <alignment horizontal="right" vertical="distributed"/>
    </xf>
    <xf numFmtId="175" fontId="0" fillId="0" borderId="10" xfId="0" applyNumberFormat="1" applyFont="1" applyBorder="1" applyAlignment="1">
      <alignment horizontal="right" vertical="distributed"/>
    </xf>
    <xf numFmtId="175" fontId="0" fillId="0" borderId="27" xfId="0" applyNumberFormat="1" applyFont="1" applyBorder="1" applyAlignment="1">
      <alignment horizontal="left" vertical="distributed"/>
    </xf>
    <xf numFmtId="175" fontId="0" fillId="0" borderId="12" xfId="0" applyNumberFormat="1" applyFont="1" applyBorder="1" applyAlignment="1">
      <alignment horizontal="left" vertical="distributed"/>
    </xf>
    <xf numFmtId="175" fontId="0" fillId="0" borderId="15" xfId="0" applyNumberFormat="1" applyFont="1" applyBorder="1" applyAlignment="1">
      <alignment horizontal="left" vertical="distributed"/>
    </xf>
    <xf numFmtId="175" fontId="0" fillId="0" borderId="18" xfId="0" applyNumberFormat="1" applyFont="1" applyBorder="1" applyAlignment="1">
      <alignment horizontal="left" vertical="distributed"/>
    </xf>
    <xf numFmtId="175" fontId="0" fillId="0" borderId="69" xfId="0" applyNumberFormat="1" applyFont="1" applyBorder="1" applyAlignment="1">
      <alignment horizontal="right"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'[1]динамика'!$B$44</c:f>
              <c:strCache>
                <c:ptCount val="1"/>
                <c:pt idx="0">
                  <c:v>собственные полномочия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собственные полномочия ;    238 775,9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собственные полномочия ;    287 333,4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'[1]динамика'!$B$45:$B$46</c:f>
              <c:numCache>
                <c:ptCount val="2"/>
                <c:pt idx="0">
                  <c:v>238775.90000000002</c:v>
                </c:pt>
                <c:pt idx="1">
                  <c:v>287333.36000000004</c:v>
                </c:pt>
              </c:numCache>
            </c:numRef>
          </c:val>
        </c:ser>
        <c:ser>
          <c:idx val="1"/>
          <c:order val="1"/>
          <c:tx>
            <c:strRef>
              <c:f>'[1]динамика'!$C$44</c:f>
              <c:strCache>
                <c:ptCount val="1"/>
                <c:pt idx="0">
                  <c:v>предпринимательская деятельность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предпринимательская деятельность;    12 301,5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предпринимательская деятельность;    24 523,2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'[1]динамика'!$C$45:$C$46</c:f>
              <c:numCache>
                <c:ptCount val="2"/>
                <c:pt idx="0">
                  <c:v>12301.500000000002</c:v>
                </c:pt>
                <c:pt idx="1">
                  <c:v>24523.199999999997</c:v>
                </c:pt>
              </c:numCache>
            </c:numRef>
          </c:val>
        </c:ser>
        <c:ser>
          <c:idx val="2"/>
          <c:order val="2"/>
          <c:tx>
            <c:strRef>
              <c:f>'[1]динамика'!$D$44</c:f>
              <c:strCache>
                <c:ptCount val="1"/>
                <c:pt idx="0">
                  <c:v>переданные полномочия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переданные полномочия;     222 831,6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переданные полномочия;     221 888,6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'[1]динамика'!$D$45:$D$46</c:f>
              <c:numCache>
                <c:ptCount val="2"/>
                <c:pt idx="0">
                  <c:v>222831.59999999998</c:v>
                </c:pt>
                <c:pt idx="1">
                  <c:v>221888.62</c:v>
                </c:pt>
              </c:numCache>
            </c:numRef>
          </c:val>
        </c:ser>
        <c:axId val="54256373"/>
        <c:axId val="18545310"/>
      </c:area3D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56373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Распределение расходов Сланцевского городского поселения на 2016 год по отраслям</a:t>
            </a:r>
          </a:p>
        </c:rich>
      </c:tx>
      <c:layout>
        <c:manualLayout>
          <c:xMode val="factor"/>
          <c:yMode val="factor"/>
          <c:x val="-0.04375"/>
          <c:y val="-0.0105"/>
        </c:manualLayout>
      </c:layout>
      <c:spPr>
        <a:noFill/>
        <a:ln>
          <a:noFill/>
        </a:ln>
      </c:spPr>
    </c:title>
    <c:view3D>
      <c:rotX val="16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31325"/>
          <c:y val="0.28475"/>
          <c:w val="0.3835"/>
          <c:h val="0.26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'Прил.3'!$B$8:$B$19</c:f>
              <c:strCache/>
            </c:strRef>
          </c:cat>
          <c:val>
            <c:numRef>
              <c:f>'Прил.3'!$E$8:$E$19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Распределение расходов Сланцевского городского поселения на 2017 год по отраслям</a:t>
            </a:r>
          </a:p>
        </c:rich>
      </c:tx>
      <c:layout>
        <c:manualLayout>
          <c:xMode val="factor"/>
          <c:yMode val="factor"/>
          <c:x val="0.00825"/>
          <c:y val="-0.018"/>
        </c:manualLayout>
      </c:layout>
      <c:spPr>
        <a:noFill/>
        <a:ln>
          <a:noFill/>
        </a:ln>
      </c:spPr>
    </c:title>
    <c:view3D>
      <c:rotX val="16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325"/>
          <c:y val="0.30625"/>
          <c:w val="0.3995"/>
          <c:h val="0.302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'Прил.3'!$B$8:$B$19</c:f>
              <c:strCache/>
            </c:strRef>
          </c:cat>
          <c:val>
            <c:numRef>
              <c:f>'Прил.3'!$H$8:$H$19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'[1]динамика'!$B$44</c:f>
              <c:strCache>
                <c:ptCount val="1"/>
                <c:pt idx="0">
                  <c:v>собственные полномочия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собственные полномочия ;    238 775,9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собственные полномочия ;    287 333,4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'[1]динамика'!$B$45:$B$46</c:f>
              <c:numCache>
                <c:ptCount val="2"/>
                <c:pt idx="0">
                  <c:v>238775.90000000002</c:v>
                </c:pt>
                <c:pt idx="1">
                  <c:v>287333.36000000004</c:v>
                </c:pt>
              </c:numCache>
            </c:numRef>
          </c:val>
        </c:ser>
        <c:ser>
          <c:idx val="1"/>
          <c:order val="1"/>
          <c:tx>
            <c:strRef>
              <c:f>'[1]динамика'!$C$44</c:f>
              <c:strCache>
                <c:ptCount val="1"/>
                <c:pt idx="0">
                  <c:v>предпринимательская деятельность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предпринимательская деятельность;    12 301,5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предпринимательская деятельность;    24 523,2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'[1]динамика'!$C$45:$C$46</c:f>
              <c:numCache>
                <c:ptCount val="2"/>
                <c:pt idx="0">
                  <c:v>12301.500000000002</c:v>
                </c:pt>
                <c:pt idx="1">
                  <c:v>24523.199999999997</c:v>
                </c:pt>
              </c:numCache>
            </c:numRef>
          </c:val>
        </c:ser>
        <c:ser>
          <c:idx val="2"/>
          <c:order val="2"/>
          <c:tx>
            <c:strRef>
              <c:f>'[1]динамика'!$D$44</c:f>
              <c:strCache>
                <c:ptCount val="1"/>
                <c:pt idx="0">
                  <c:v>переданные полномочия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переданные полномочия;     222 831,6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 Cyr"/>
                        <a:ea typeface="Arial Cyr"/>
                        <a:cs typeface="Arial Cyr"/>
                      </a:rPr>
                      <a:t>переданные полномочия;     221 888,6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'[1]динамика'!$A$45:$A$46</c:f>
              <c:strCache>
                <c:ptCount val="2"/>
                <c:pt idx="0">
                  <c:v>2006 ГОД по состоянию на 01.08.06</c:v>
                </c:pt>
                <c:pt idx="1">
                  <c:v>2007 ГОД по состоянию на 30.10.06</c:v>
                </c:pt>
              </c:strCache>
            </c:strRef>
          </c:cat>
          <c:val>
            <c:numRef>
              <c:f>'[1]динамика'!$D$45:$D$46</c:f>
              <c:numCache>
                <c:ptCount val="2"/>
                <c:pt idx="0">
                  <c:v>222831.59999999998</c:v>
                </c:pt>
                <c:pt idx="1">
                  <c:v>221888.62</c:v>
                </c:pt>
              </c:numCache>
            </c:numRef>
          </c:val>
        </c:ser>
        <c:axId val="32690063"/>
        <c:axId val="25775112"/>
      </c:area3D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90063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Распределение расходов Сланцевского городского поселения на 2016 год по отраслям</a:t>
            </a:r>
          </a:p>
        </c:rich>
      </c:tx>
      <c:layout>
        <c:manualLayout>
          <c:xMode val="factor"/>
          <c:yMode val="factor"/>
          <c:x val="-0.00825"/>
          <c:y val="-0.00525"/>
        </c:manualLayout>
      </c:layout>
      <c:spPr>
        <a:noFill/>
        <a:ln>
          <a:noFill/>
        </a:ln>
      </c:spPr>
    </c:title>
    <c:view3D>
      <c:rotX val="16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41625"/>
          <c:y val="0.242"/>
          <c:w val="0.3975"/>
          <c:h val="0.3007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'Прил.2'!$B$8:$B$19</c:f>
              <c:strCache/>
            </c:strRef>
          </c:cat>
          <c:val>
            <c:numRef>
              <c:f>'Прил.2'!$E$8:$E$19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Распределение расходов Сланцевского городского поселения на 2017 год по отраслям</a:t>
            </a:r>
          </a:p>
        </c:rich>
      </c:tx>
      <c:layout/>
      <c:spPr>
        <a:noFill/>
        <a:ln>
          <a:noFill/>
        </a:ln>
      </c:spPr>
    </c:title>
    <c:view3D>
      <c:rotX val="16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27225"/>
          <c:y val="0.259"/>
          <c:w val="0.39125"/>
          <c:h val="0.282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'Прил.2'!$B$8:$B$19</c:f>
              <c:strCache/>
            </c:strRef>
          </c:cat>
          <c:val>
            <c:numRef>
              <c:f>'Прил.2'!$H$8:$H$19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8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38150" y="0"/>
        <a:ext cx="671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6</xdr:col>
      <xdr:colOff>0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28575" y="4238625"/>
        <a:ext cx="52863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6</xdr:col>
      <xdr:colOff>85725</xdr:colOff>
      <xdr:row>23</xdr:row>
      <xdr:rowOff>9525</xdr:rowOff>
    </xdr:from>
    <xdr:to>
      <xdr:col>12</xdr:col>
      <xdr:colOff>733425</xdr:colOff>
      <xdr:row>40</xdr:row>
      <xdr:rowOff>95250</xdr:rowOff>
    </xdr:to>
    <xdr:graphicFrame>
      <xdr:nvGraphicFramePr>
        <xdr:cNvPr id="3" name="Chart 3"/>
        <xdr:cNvGraphicFramePr/>
      </xdr:nvGraphicFramePr>
      <xdr:xfrm>
        <a:off x="5400675" y="4248150"/>
        <a:ext cx="56959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8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38150" y="0"/>
        <a:ext cx="720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23</xdr:row>
      <xdr:rowOff>0</xdr:rowOff>
    </xdr:from>
    <xdr:to>
      <xdr:col>5</xdr:col>
      <xdr:colOff>1000125</xdr:colOff>
      <xdr:row>40</xdr:row>
      <xdr:rowOff>76200</xdr:rowOff>
    </xdr:to>
    <xdr:graphicFrame>
      <xdr:nvGraphicFramePr>
        <xdr:cNvPr id="2" name="Chart 9"/>
        <xdr:cNvGraphicFramePr/>
      </xdr:nvGraphicFramePr>
      <xdr:xfrm>
        <a:off x="95250" y="4572000"/>
        <a:ext cx="5534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5</xdr:col>
      <xdr:colOff>1085850</xdr:colOff>
      <xdr:row>23</xdr:row>
      <xdr:rowOff>9525</xdr:rowOff>
    </xdr:from>
    <xdr:to>
      <xdr:col>12</xdr:col>
      <xdr:colOff>561975</xdr:colOff>
      <xdr:row>40</xdr:row>
      <xdr:rowOff>76200</xdr:rowOff>
    </xdr:to>
    <xdr:graphicFrame>
      <xdr:nvGraphicFramePr>
        <xdr:cNvPr id="3" name="Chart 10"/>
        <xdr:cNvGraphicFramePr/>
      </xdr:nvGraphicFramePr>
      <xdr:xfrm>
        <a:off x="5715000" y="4581525"/>
        <a:ext cx="51435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7;&#1088;&#1086;&#1077;&#1082;&#1090;%202007\&#1088;&#1072;&#1081;&#1086;&#1085;\&#1058;&#1040;&#1041;&#1051;.&#1040;&#1053;&#1040;&#1051;&#1048;&#1047;%20&#1055;&#1056;&#1054;&#1045;&#1050;&#1058;%20&#1089;&#1074;&#1086;&#1076;%20%202007%20%20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Диаграмма3"/>
      <sheetName val="Диаграмма4"/>
      <sheetName val="динамика"/>
      <sheetName val="перед."/>
      <sheetName val="плат."/>
      <sheetName val="без плат."/>
      <sheetName val="собств."/>
      <sheetName val="все"/>
      <sheetName val="проект получ.по раздел."/>
      <sheetName val="Диаграмма1"/>
      <sheetName val="экон.структура и динамика"/>
      <sheetName val="Лист4"/>
      <sheetName val="Лист5"/>
      <sheetName val="свод"/>
    </sheetNames>
    <sheetDataSet>
      <sheetData sheetId="4">
        <row r="44">
          <cell r="B44" t="str">
            <v>собственные полномочия </v>
          </cell>
          <cell r="C44" t="str">
            <v>предпринимательская деятельность</v>
          </cell>
          <cell r="D44" t="str">
            <v>переданные полномочия</v>
          </cell>
        </row>
        <row r="45">
          <cell r="A45" t="str">
            <v>2006 ГОД по состоянию на 01.08.06</v>
          </cell>
          <cell r="B45">
            <v>238775.90000000002</v>
          </cell>
          <cell r="C45">
            <v>12301.500000000002</v>
          </cell>
          <cell r="D45">
            <v>222831.59999999998</v>
          </cell>
        </row>
        <row r="46">
          <cell r="A46" t="str">
            <v>2007 ГОД по состоянию на 30.10.06</v>
          </cell>
          <cell r="B46">
            <v>287333.36000000004</v>
          </cell>
          <cell r="C46">
            <v>24523.199999999997</v>
          </cell>
          <cell r="D46">
            <v>221888.62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Normal="75" zoomScaleSheetLayoutView="100" workbookViewId="0" topLeftCell="A1">
      <selection activeCell="F8" sqref="F8:G19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875" style="0" customWidth="1"/>
    <col min="4" max="4" width="9.75390625" style="0" customWidth="1"/>
    <col min="5" max="5" width="12.375" style="0" customWidth="1"/>
    <col min="6" max="6" width="12.75390625" style="0" customWidth="1"/>
    <col min="7" max="7" width="9.625" style="0" customWidth="1"/>
    <col min="8" max="8" width="12.375" style="0" customWidth="1"/>
    <col min="9" max="9" width="10.25390625" style="0" customWidth="1"/>
    <col min="10" max="10" width="11.375" style="0" customWidth="1"/>
    <col min="11" max="11" width="12.25390625" style="0" customWidth="1"/>
    <col min="12" max="13" width="10.375" style="0" customWidth="1"/>
  </cols>
  <sheetData>
    <row r="1" ht="12.75">
      <c r="M1" s="14" t="s">
        <v>26</v>
      </c>
    </row>
    <row r="3" spans="2:11" ht="12.75">
      <c r="B3" s="99" t="s">
        <v>24</v>
      </c>
      <c r="C3" s="99"/>
      <c r="D3" s="99"/>
      <c r="E3" s="99"/>
      <c r="F3" s="99"/>
      <c r="G3" s="99"/>
      <c r="H3" s="99"/>
      <c r="I3" s="99"/>
      <c r="J3" s="99"/>
      <c r="K3" s="6"/>
    </row>
    <row r="4" spans="2:11" ht="12.75">
      <c r="B4" s="99" t="s">
        <v>43</v>
      </c>
      <c r="C4" s="99"/>
      <c r="D4" s="99"/>
      <c r="E4" s="99"/>
      <c r="F4" s="99"/>
      <c r="G4" s="99"/>
      <c r="H4" s="99"/>
      <c r="I4" s="99"/>
      <c r="J4" s="99"/>
      <c r="K4" s="6"/>
    </row>
    <row r="5" ht="13.5" thickBot="1">
      <c r="A5" t="s">
        <v>21</v>
      </c>
    </row>
    <row r="6" spans="3:13" ht="13.5" customHeight="1" thickBot="1">
      <c r="C6" s="100" t="s">
        <v>34</v>
      </c>
      <c r="D6" s="101"/>
      <c r="E6" s="102"/>
      <c r="F6" s="103" t="s">
        <v>42</v>
      </c>
      <c r="G6" s="101"/>
      <c r="H6" s="102"/>
      <c r="I6" s="104" t="s">
        <v>19</v>
      </c>
      <c r="J6" s="105"/>
      <c r="K6" s="106"/>
      <c r="L6" s="95" t="s">
        <v>29</v>
      </c>
      <c r="M6" s="96"/>
    </row>
    <row r="7" spans="1:13" ht="51.75" thickBot="1">
      <c r="A7" s="51" t="s">
        <v>22</v>
      </c>
      <c r="B7" s="70" t="s">
        <v>10</v>
      </c>
      <c r="C7" s="63" t="s">
        <v>30</v>
      </c>
      <c r="D7" s="64" t="s">
        <v>23</v>
      </c>
      <c r="E7" s="65" t="s">
        <v>18</v>
      </c>
      <c r="F7" s="66" t="s">
        <v>35</v>
      </c>
      <c r="G7" s="64" t="s">
        <v>23</v>
      </c>
      <c r="H7" s="65" t="s">
        <v>18</v>
      </c>
      <c r="I7" s="67" t="s">
        <v>20</v>
      </c>
      <c r="J7" s="64" t="s">
        <v>23</v>
      </c>
      <c r="K7" s="68" t="s">
        <v>18</v>
      </c>
      <c r="L7" s="71" t="s">
        <v>32</v>
      </c>
      <c r="M7" s="69" t="s">
        <v>41</v>
      </c>
    </row>
    <row r="8" spans="1:13" ht="12.75">
      <c r="A8" s="43" t="s">
        <v>0</v>
      </c>
      <c r="B8" s="44" t="s">
        <v>38</v>
      </c>
      <c r="C8" s="45">
        <v>8507.2</v>
      </c>
      <c r="D8" s="46"/>
      <c r="E8" s="47">
        <f>SUM(C8:D8)</f>
        <v>8507.2</v>
      </c>
      <c r="F8" s="45">
        <f>8137-G8</f>
        <v>8137</v>
      </c>
      <c r="G8" s="46"/>
      <c r="H8" s="47">
        <f>SUM(F8:G8)</f>
        <v>8137</v>
      </c>
      <c r="I8" s="48">
        <f aca="true" t="shared" si="0" ref="I8:K9">F8/C8*100</f>
        <v>95.64839195034793</v>
      </c>
      <c r="J8" s="49"/>
      <c r="K8" s="50">
        <f t="shared" si="0"/>
        <v>95.64839195034793</v>
      </c>
      <c r="L8" s="75">
        <f>E8/$E$22*100</f>
        <v>4.245573742839163</v>
      </c>
      <c r="M8" s="72">
        <f>H8/$H$22*100</f>
        <v>3.4703193231150045</v>
      </c>
    </row>
    <row r="9" spans="1:13" ht="12.75" hidden="1">
      <c r="A9" s="4" t="s">
        <v>9</v>
      </c>
      <c r="B9" s="5" t="s">
        <v>11</v>
      </c>
      <c r="C9" s="30"/>
      <c r="D9" s="31"/>
      <c r="E9" s="32">
        <f>SUM(C9:D9)</f>
        <v>0</v>
      </c>
      <c r="F9" s="30"/>
      <c r="G9" s="31"/>
      <c r="H9" s="32">
        <f>SUM(F9:G9)</f>
        <v>0</v>
      </c>
      <c r="I9" s="24" t="e">
        <f t="shared" si="0"/>
        <v>#DIV/0!</v>
      </c>
      <c r="J9" s="23" t="e">
        <f t="shared" si="0"/>
        <v>#DIV/0!</v>
      </c>
      <c r="K9" s="39" t="e">
        <f t="shared" si="0"/>
        <v>#DIV/0!</v>
      </c>
      <c r="L9" s="76">
        <f aca="true" t="shared" si="1" ref="L9:L22">E9/$E$22*100</f>
        <v>0</v>
      </c>
      <c r="M9" s="73">
        <f aca="true" t="shared" si="2" ref="M9:M19">H9/$H$22*100</f>
        <v>0</v>
      </c>
    </row>
    <row r="10" spans="1:13" ht="12.75">
      <c r="A10" s="3" t="s">
        <v>1</v>
      </c>
      <c r="B10" s="5" t="s">
        <v>37</v>
      </c>
      <c r="C10" s="30">
        <v>2404.9</v>
      </c>
      <c r="D10" s="31"/>
      <c r="E10" s="32">
        <f aca="true" t="shared" si="3" ref="E10:E19">SUM(C10:D10)</f>
        <v>2404.9</v>
      </c>
      <c r="F10" s="30">
        <v>2437.9</v>
      </c>
      <c r="G10" s="31"/>
      <c r="H10" s="32">
        <f aca="true" t="shared" si="4" ref="H10:H19">SUM(F10:G10)</f>
        <v>2437.9</v>
      </c>
      <c r="I10" s="24">
        <f aca="true" t="shared" si="5" ref="I10:I17">F10/C10*100</f>
        <v>101.37219842820909</v>
      </c>
      <c r="J10" s="23"/>
      <c r="K10" s="39">
        <f aca="true" t="shared" si="6" ref="K10:K17">H10/E10*100</f>
        <v>101.37219842820909</v>
      </c>
      <c r="L10" s="76">
        <f t="shared" si="1"/>
        <v>1.2001810577103984</v>
      </c>
      <c r="M10" s="73">
        <f t="shared" si="2"/>
        <v>1.039731040656516</v>
      </c>
    </row>
    <row r="11" spans="1:13" ht="12.75">
      <c r="A11" s="3" t="s">
        <v>2</v>
      </c>
      <c r="B11" s="5" t="s">
        <v>12</v>
      </c>
      <c r="C11" s="30">
        <v>65050.6</v>
      </c>
      <c r="D11" s="31"/>
      <c r="E11" s="32">
        <f t="shared" si="3"/>
        <v>65050.6</v>
      </c>
      <c r="F11" s="30">
        <v>54589.9</v>
      </c>
      <c r="G11" s="31"/>
      <c r="H11" s="32">
        <f t="shared" si="4"/>
        <v>54589.9</v>
      </c>
      <c r="I11" s="24">
        <f t="shared" si="5"/>
        <v>83.91913372051911</v>
      </c>
      <c r="J11" s="23"/>
      <c r="K11" s="39">
        <f t="shared" si="6"/>
        <v>83.91913372051911</v>
      </c>
      <c r="L11" s="76">
        <f t="shared" si="1"/>
        <v>32.46392694610838</v>
      </c>
      <c r="M11" s="73">
        <f t="shared" si="2"/>
        <v>23.281846481125203</v>
      </c>
    </row>
    <row r="12" spans="1:14" ht="12.75">
      <c r="A12" s="3" t="s">
        <v>3</v>
      </c>
      <c r="B12" s="5" t="s">
        <v>13</v>
      </c>
      <c r="C12" s="30">
        <v>35889.3</v>
      </c>
      <c r="D12" s="31"/>
      <c r="E12" s="32">
        <f t="shared" si="3"/>
        <v>35889.3</v>
      </c>
      <c r="F12" s="30">
        <v>50791.7</v>
      </c>
      <c r="G12" s="31"/>
      <c r="H12" s="32">
        <f t="shared" si="4"/>
        <v>50791.7</v>
      </c>
      <c r="I12" s="24">
        <f t="shared" si="5"/>
        <v>141.52323951707052</v>
      </c>
      <c r="J12" s="23"/>
      <c r="K12" s="39">
        <f t="shared" si="6"/>
        <v>141.52323951707052</v>
      </c>
      <c r="L12" s="76">
        <f t="shared" si="1"/>
        <v>17.91078965216259</v>
      </c>
      <c r="M12" s="73">
        <f t="shared" si="2"/>
        <v>21.661966076423788</v>
      </c>
      <c r="N12" s="37"/>
    </row>
    <row r="13" spans="1:14" ht="12.75" hidden="1">
      <c r="A13" s="3" t="s">
        <v>4</v>
      </c>
      <c r="B13" s="5" t="s">
        <v>14</v>
      </c>
      <c r="C13" s="30"/>
      <c r="D13" s="31"/>
      <c r="E13" s="32">
        <f t="shared" si="3"/>
        <v>0</v>
      </c>
      <c r="F13" s="30"/>
      <c r="G13" s="31"/>
      <c r="H13" s="32">
        <f t="shared" si="4"/>
        <v>0</v>
      </c>
      <c r="I13" s="24" t="e">
        <f t="shared" si="5"/>
        <v>#DIV/0!</v>
      </c>
      <c r="J13" s="23"/>
      <c r="K13" s="39" t="e">
        <f t="shared" si="6"/>
        <v>#DIV/0!</v>
      </c>
      <c r="L13" s="76">
        <f t="shared" si="1"/>
        <v>0</v>
      </c>
      <c r="M13" s="73">
        <f t="shared" si="2"/>
        <v>0</v>
      </c>
      <c r="N13" s="37"/>
    </row>
    <row r="14" spans="1:14" ht="12.75">
      <c r="A14" s="3" t="s">
        <v>5</v>
      </c>
      <c r="B14" s="5" t="s">
        <v>16</v>
      </c>
      <c r="C14" s="30">
        <v>1315.9</v>
      </c>
      <c r="D14" s="31"/>
      <c r="E14" s="32">
        <f t="shared" si="3"/>
        <v>1315.9</v>
      </c>
      <c r="F14" s="30">
        <v>932.7</v>
      </c>
      <c r="G14" s="31"/>
      <c r="H14" s="32">
        <f t="shared" si="4"/>
        <v>932.7</v>
      </c>
      <c r="I14" s="24">
        <f t="shared" si="5"/>
        <v>70.87924614332395</v>
      </c>
      <c r="J14" s="23"/>
      <c r="K14" s="39">
        <f t="shared" si="6"/>
        <v>70.87924614332395</v>
      </c>
      <c r="L14" s="76">
        <f t="shared" si="1"/>
        <v>0.6567084925947496</v>
      </c>
      <c r="M14" s="73">
        <f t="shared" si="2"/>
        <v>0.3977838063990863</v>
      </c>
      <c r="N14" s="37"/>
    </row>
    <row r="15" spans="1:13" ht="12.75">
      <c r="A15" s="3" t="s">
        <v>6</v>
      </c>
      <c r="B15" s="5" t="s">
        <v>15</v>
      </c>
      <c r="C15" s="30">
        <f>55887.3-712</f>
        <v>55175.3</v>
      </c>
      <c r="D15" s="31">
        <v>712</v>
      </c>
      <c r="E15" s="32">
        <f t="shared" si="3"/>
        <v>55887.3</v>
      </c>
      <c r="F15" s="30">
        <f>86662.5-G15</f>
        <v>85397.4</v>
      </c>
      <c r="G15" s="31">
        <v>1265.1</v>
      </c>
      <c r="H15" s="32">
        <f t="shared" si="4"/>
        <v>86662.5</v>
      </c>
      <c r="I15" s="24">
        <f t="shared" si="5"/>
        <v>154.77469084898493</v>
      </c>
      <c r="J15" s="23"/>
      <c r="K15" s="39">
        <f t="shared" si="6"/>
        <v>155.06653568878795</v>
      </c>
      <c r="L15" s="76">
        <f t="shared" si="1"/>
        <v>27.89092221155905</v>
      </c>
      <c r="M15" s="73">
        <f t="shared" si="2"/>
        <v>36.960372169037</v>
      </c>
    </row>
    <row r="16" spans="1:13" ht="12.75">
      <c r="A16" s="3" t="s">
        <v>7</v>
      </c>
      <c r="B16" s="5" t="s">
        <v>17</v>
      </c>
      <c r="C16" s="30">
        <v>3102</v>
      </c>
      <c r="D16" s="31"/>
      <c r="E16" s="32">
        <f t="shared" si="3"/>
        <v>3102</v>
      </c>
      <c r="F16" s="30">
        <v>2786</v>
      </c>
      <c r="G16" s="31"/>
      <c r="H16" s="32">
        <f t="shared" si="4"/>
        <v>2786</v>
      </c>
      <c r="I16" s="24">
        <f t="shared" si="5"/>
        <v>89.81302385557704</v>
      </c>
      <c r="J16" s="23"/>
      <c r="K16" s="39">
        <f t="shared" si="6"/>
        <v>89.81302385557704</v>
      </c>
      <c r="L16" s="76">
        <f t="shared" si="1"/>
        <v>1.548073367299121</v>
      </c>
      <c r="M16" s="73">
        <f t="shared" si="2"/>
        <v>1.1881909345211261</v>
      </c>
    </row>
    <row r="17" spans="1:13" ht="12.75">
      <c r="A17" s="19">
        <v>1100</v>
      </c>
      <c r="B17" s="20" t="s">
        <v>27</v>
      </c>
      <c r="C17" s="33">
        <v>927.8</v>
      </c>
      <c r="D17" s="34"/>
      <c r="E17" s="32">
        <f t="shared" si="3"/>
        <v>927.8</v>
      </c>
      <c r="F17" s="33">
        <v>914.7</v>
      </c>
      <c r="G17" s="34"/>
      <c r="H17" s="32">
        <f t="shared" si="4"/>
        <v>914.7</v>
      </c>
      <c r="I17" s="25">
        <f t="shared" si="5"/>
        <v>98.58805777107136</v>
      </c>
      <c r="J17" s="26"/>
      <c r="K17" s="62">
        <f t="shared" si="6"/>
        <v>98.58805777107136</v>
      </c>
      <c r="L17" s="76">
        <f t="shared" si="1"/>
        <v>0.46302465189559133</v>
      </c>
      <c r="M17" s="73">
        <f t="shared" si="2"/>
        <v>0.3901070523354178</v>
      </c>
    </row>
    <row r="18" spans="1:13" ht="12.75">
      <c r="A18" s="19">
        <v>1300</v>
      </c>
      <c r="B18" s="20" t="s">
        <v>28</v>
      </c>
      <c r="C18" s="33">
        <v>369.1</v>
      </c>
      <c r="D18" s="34"/>
      <c r="E18" s="32">
        <f>SUM(C18:D18)</f>
        <v>369.1</v>
      </c>
      <c r="F18" s="33">
        <v>297.7</v>
      </c>
      <c r="G18" s="34"/>
      <c r="H18" s="32">
        <f>SUM(F18:G18)</f>
        <v>297.7</v>
      </c>
      <c r="I18" s="25">
        <f>F18/C18*100</f>
        <v>80.65564887564345</v>
      </c>
      <c r="J18" s="26"/>
      <c r="K18" s="62">
        <f>H18/E18*100</f>
        <v>80.65564887564345</v>
      </c>
      <c r="L18" s="76">
        <f>E18/$E$22*100</f>
        <v>0.18420176656031773</v>
      </c>
      <c r="M18" s="73">
        <f>H18/$H$22*100</f>
        <v>0.12696498248633856</v>
      </c>
    </row>
    <row r="19" spans="1:13" ht="36.75" customHeight="1" thickBot="1">
      <c r="A19" s="21">
        <v>1400</v>
      </c>
      <c r="B19" s="79" t="s">
        <v>31</v>
      </c>
      <c r="C19" s="38">
        <v>26924</v>
      </c>
      <c r="D19" s="35"/>
      <c r="E19" s="36">
        <f>SUM(C19:D19)</f>
        <v>26924</v>
      </c>
      <c r="F19" s="38">
        <v>26924</v>
      </c>
      <c r="G19" s="35"/>
      <c r="H19" s="36">
        <f t="shared" si="4"/>
        <v>26924</v>
      </c>
      <c r="I19" s="114">
        <f>F19/C19*100</f>
        <v>100</v>
      </c>
      <c r="J19" s="27"/>
      <c r="K19" s="115">
        <f>H19/E19*100</f>
        <v>100</v>
      </c>
      <c r="L19" s="77">
        <f t="shared" si="1"/>
        <v>13.436598111270643</v>
      </c>
      <c r="M19" s="81">
        <f t="shared" si="2"/>
        <v>11.482718133900502</v>
      </c>
    </row>
    <row r="20" spans="3:13" ht="12.75">
      <c r="C20" s="7"/>
      <c r="D20" s="7"/>
      <c r="E20" s="7"/>
      <c r="F20" s="7"/>
      <c r="G20" s="7"/>
      <c r="H20" s="7"/>
      <c r="I20" s="7"/>
      <c r="J20" s="12"/>
      <c r="K20" s="7"/>
      <c r="L20" s="29"/>
      <c r="M20" s="2"/>
    </row>
    <row r="21" spans="3:13" ht="13.5" thickBot="1">
      <c r="C21" s="7"/>
      <c r="D21" s="7"/>
      <c r="E21" s="7"/>
      <c r="F21" s="7"/>
      <c r="G21" s="7"/>
      <c r="H21" s="7"/>
      <c r="I21" s="7"/>
      <c r="J21" s="7"/>
      <c r="K21" s="7"/>
      <c r="L21" s="29"/>
      <c r="M21" s="2"/>
    </row>
    <row r="22" spans="1:13" ht="13.5" thickBot="1">
      <c r="A22" s="97" t="s">
        <v>8</v>
      </c>
      <c r="B22" s="98"/>
      <c r="C22" s="8">
        <f>SUM(C8:C19)</f>
        <v>199666.1</v>
      </c>
      <c r="D22" s="9">
        <f>SUM(D8:D17)</f>
        <v>712</v>
      </c>
      <c r="E22" s="10">
        <f>SUM(E8:E19)</f>
        <v>200378.1</v>
      </c>
      <c r="F22" s="8">
        <f>SUM(F8:F19)</f>
        <v>233209</v>
      </c>
      <c r="G22" s="9">
        <f>SUM(G8:G17)</f>
        <v>1265.1</v>
      </c>
      <c r="H22" s="10">
        <f>SUM(H8:H19)</f>
        <v>234474.10000000003</v>
      </c>
      <c r="I22" s="11">
        <f>F22/C22*100</f>
        <v>116.79949675984057</v>
      </c>
      <c r="J22" s="9">
        <v>0</v>
      </c>
      <c r="K22" s="40">
        <f>H22/E22*100</f>
        <v>117.01583157041615</v>
      </c>
      <c r="L22" s="78">
        <f t="shared" si="1"/>
        <v>100</v>
      </c>
      <c r="M22" s="74">
        <f>H22/$H$22*100</f>
        <v>100</v>
      </c>
    </row>
    <row r="35" spans="1:4" ht="12.75">
      <c r="A35" s="1"/>
      <c r="B35" s="1"/>
      <c r="C35" s="2"/>
      <c r="D35" s="2"/>
    </row>
    <row r="36" spans="1:4" ht="12.75">
      <c r="A36" s="1"/>
      <c r="B36" s="1"/>
      <c r="C36" s="2"/>
      <c r="D36" s="2"/>
    </row>
  </sheetData>
  <mergeCells count="7">
    <mergeCell ref="L6:M6"/>
    <mergeCell ref="A22:B22"/>
    <mergeCell ref="B3:J3"/>
    <mergeCell ref="B4:J4"/>
    <mergeCell ref="C6:E6"/>
    <mergeCell ref="F6:H6"/>
    <mergeCell ref="I6:K6"/>
  </mergeCells>
  <printOptions/>
  <pageMargins left="0.2362204724409449" right="0.2362204724409449" top="0.4330708661417323" bottom="0.2362204724409449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B14">
      <selection activeCell="I22" sqref="I22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5.75390625" style="0" customWidth="1"/>
    <col min="4" max="4" width="10.75390625" style="0" customWidth="1"/>
    <col min="5" max="5" width="12.25390625" style="0" customWidth="1"/>
    <col min="6" max="6" width="15.875" style="0" customWidth="1"/>
    <col min="7" max="7" width="9.625" style="0" customWidth="1"/>
    <col min="8" max="8" width="11.875" style="0" customWidth="1"/>
    <col min="9" max="9" width="9.875" style="0" customWidth="1"/>
    <col min="10" max="10" width="8.875" style="0" customWidth="1"/>
    <col min="11" max="11" width="9.25390625" style="0" customWidth="1"/>
    <col min="14" max="14" width="10.25390625" style="0" customWidth="1"/>
  </cols>
  <sheetData>
    <row r="1" ht="12.75">
      <c r="M1" s="14" t="s">
        <v>25</v>
      </c>
    </row>
    <row r="2" ht="6" customHeight="1"/>
    <row r="3" spans="2:11" ht="12.75">
      <c r="B3" s="99" t="s">
        <v>24</v>
      </c>
      <c r="C3" s="99"/>
      <c r="D3" s="99"/>
      <c r="E3" s="99"/>
      <c r="F3" s="99"/>
      <c r="G3" s="99"/>
      <c r="H3" s="99"/>
      <c r="I3" s="99"/>
      <c r="J3" s="99"/>
      <c r="K3" s="6"/>
    </row>
    <row r="4" spans="2:11" ht="12.75">
      <c r="B4" s="99" t="s">
        <v>40</v>
      </c>
      <c r="C4" s="99"/>
      <c r="D4" s="99"/>
      <c r="E4" s="99"/>
      <c r="F4" s="99"/>
      <c r="G4" s="99"/>
      <c r="H4" s="99"/>
      <c r="I4" s="99"/>
      <c r="J4" s="99"/>
      <c r="K4" s="6"/>
    </row>
    <row r="5" ht="8.25" customHeight="1" thickBot="1">
      <c r="A5" t="s">
        <v>21</v>
      </c>
    </row>
    <row r="6" spans="3:13" ht="32.25" customHeight="1" thickBot="1">
      <c r="C6" s="109" t="s">
        <v>33</v>
      </c>
      <c r="D6" s="110"/>
      <c r="E6" s="111"/>
      <c r="F6" s="109" t="s">
        <v>39</v>
      </c>
      <c r="G6" s="110"/>
      <c r="H6" s="111"/>
      <c r="I6" s="112" t="s">
        <v>19</v>
      </c>
      <c r="J6" s="113"/>
      <c r="K6" s="113"/>
      <c r="L6" s="107" t="s">
        <v>29</v>
      </c>
      <c r="M6" s="108"/>
    </row>
    <row r="7" spans="1:13" ht="71.25" customHeight="1" thickBot="1">
      <c r="A7" s="51" t="s">
        <v>22</v>
      </c>
      <c r="B7" s="52" t="s">
        <v>10</v>
      </c>
      <c r="C7" s="53" t="s">
        <v>36</v>
      </c>
      <c r="D7" s="54" t="s">
        <v>23</v>
      </c>
      <c r="E7" s="55" t="s">
        <v>18</v>
      </c>
      <c r="F7" s="53" t="s">
        <v>30</v>
      </c>
      <c r="G7" s="54" t="s">
        <v>23</v>
      </c>
      <c r="H7" s="52" t="s">
        <v>18</v>
      </c>
      <c r="I7" s="87" t="s">
        <v>20</v>
      </c>
      <c r="J7" s="88" t="s">
        <v>23</v>
      </c>
      <c r="K7" s="84" t="s">
        <v>18</v>
      </c>
      <c r="L7" s="57" t="s">
        <v>33</v>
      </c>
      <c r="M7" s="56" t="s">
        <v>41</v>
      </c>
    </row>
    <row r="8" spans="1:13" ht="12.75">
      <c r="A8" s="43" t="s">
        <v>0</v>
      </c>
      <c r="B8" s="44" t="s">
        <v>38</v>
      </c>
      <c r="C8" s="45">
        <v>9064.5</v>
      </c>
      <c r="D8" s="116"/>
      <c r="E8" s="47">
        <f>SUM(C8:D8)</f>
        <v>9064.5</v>
      </c>
      <c r="F8" s="45">
        <f>8137-G8</f>
        <v>8137</v>
      </c>
      <c r="G8" s="46"/>
      <c r="H8" s="82">
        <f>SUM(F8:G8)</f>
        <v>8137</v>
      </c>
      <c r="I8" s="89">
        <f>F8/C8*100</f>
        <v>89.76777538750069</v>
      </c>
      <c r="J8" s="90"/>
      <c r="K8" s="85">
        <f aca="true" t="shared" si="0" ref="I8:K9">H8/E8*100</f>
        <v>89.76777538750069</v>
      </c>
      <c r="L8" s="58">
        <f>E8/$E$22*100</f>
        <v>1.6789375711943988</v>
      </c>
      <c r="M8" s="59">
        <f>H8/$H$22*100</f>
        <v>3.4703193231150045</v>
      </c>
    </row>
    <row r="9" spans="1:13" ht="12.75" hidden="1">
      <c r="A9" s="4" t="s">
        <v>9</v>
      </c>
      <c r="B9" s="5" t="s">
        <v>11</v>
      </c>
      <c r="C9" s="30"/>
      <c r="D9" s="117"/>
      <c r="E9" s="32">
        <f>SUM(C9:D9)</f>
        <v>0</v>
      </c>
      <c r="F9" s="30"/>
      <c r="G9" s="31"/>
      <c r="H9" s="83">
        <f aca="true" t="shared" si="1" ref="H9:H17">SUM(F9:G9)</f>
        <v>0</v>
      </c>
      <c r="I9" s="91" t="e">
        <f t="shared" si="0"/>
        <v>#DIV/0!</v>
      </c>
      <c r="J9" s="92" t="e">
        <f t="shared" si="0"/>
        <v>#DIV/0!</v>
      </c>
      <c r="K9" s="86" t="e">
        <f t="shared" si="0"/>
        <v>#DIV/0!</v>
      </c>
      <c r="L9" s="60">
        <f aca="true" t="shared" si="2" ref="L9:L22">E9/$E$22*100</f>
        <v>0</v>
      </c>
      <c r="M9" s="61">
        <f aca="true" t="shared" si="3" ref="M9:M22">H9/$H$22*100</f>
        <v>0</v>
      </c>
    </row>
    <row r="10" spans="1:13" ht="12.75">
      <c r="A10" s="3" t="s">
        <v>1</v>
      </c>
      <c r="B10" s="5" t="s">
        <v>37</v>
      </c>
      <c r="C10" s="30">
        <v>2878</v>
      </c>
      <c r="D10" s="117"/>
      <c r="E10" s="32">
        <f aca="true" t="shared" si="4" ref="E10:E17">SUM(C10:D10)</f>
        <v>2878</v>
      </c>
      <c r="F10" s="30">
        <v>2437.9</v>
      </c>
      <c r="G10" s="31"/>
      <c r="H10" s="83">
        <f t="shared" si="1"/>
        <v>2437.9</v>
      </c>
      <c r="I10" s="91">
        <f aca="true" t="shared" si="5" ref="I10:I17">F10/C10*100</f>
        <v>84.70813064628214</v>
      </c>
      <c r="J10" s="92"/>
      <c r="K10" s="86">
        <f aca="true" t="shared" si="6" ref="K10:K17">H10/E10*100</f>
        <v>84.70813064628214</v>
      </c>
      <c r="L10" s="60">
        <f t="shared" si="2"/>
        <v>0.5330666148047306</v>
      </c>
      <c r="M10" s="61">
        <f t="shared" si="3"/>
        <v>1.039731040656516</v>
      </c>
    </row>
    <row r="11" spans="1:13" ht="12.75">
      <c r="A11" s="3" t="s">
        <v>2</v>
      </c>
      <c r="B11" s="5" t="s">
        <v>12</v>
      </c>
      <c r="C11" s="30">
        <v>230858.5</v>
      </c>
      <c r="D11" s="117"/>
      <c r="E11" s="32">
        <f t="shared" si="4"/>
        <v>230858.5</v>
      </c>
      <c r="F11" s="30">
        <v>54589.9</v>
      </c>
      <c r="G11" s="31"/>
      <c r="H11" s="83">
        <f t="shared" si="1"/>
        <v>54589.9</v>
      </c>
      <c r="I11" s="91">
        <f t="shared" si="5"/>
        <v>23.646476088166562</v>
      </c>
      <c r="J11" s="92"/>
      <c r="K11" s="86">
        <f t="shared" si="6"/>
        <v>23.646476088166562</v>
      </c>
      <c r="L11" s="60">
        <f t="shared" si="2"/>
        <v>42.75988849683735</v>
      </c>
      <c r="M11" s="61">
        <f t="shared" si="3"/>
        <v>23.281846481125203</v>
      </c>
    </row>
    <row r="12" spans="1:14" ht="12.75">
      <c r="A12" s="3" t="s">
        <v>3</v>
      </c>
      <c r="B12" s="5" t="s">
        <v>13</v>
      </c>
      <c r="C12" s="30">
        <v>128878.6</v>
      </c>
      <c r="D12" s="117"/>
      <c r="E12" s="32">
        <f t="shared" si="4"/>
        <v>128878.6</v>
      </c>
      <c r="F12" s="30">
        <v>50791.7</v>
      </c>
      <c r="G12" s="31"/>
      <c r="H12" s="83">
        <f t="shared" si="1"/>
        <v>50791.7</v>
      </c>
      <c r="I12" s="91">
        <f t="shared" si="5"/>
        <v>39.410499493321616</v>
      </c>
      <c r="J12" s="92"/>
      <c r="K12" s="86">
        <f t="shared" si="6"/>
        <v>39.410499493321616</v>
      </c>
      <c r="L12" s="60">
        <f t="shared" si="2"/>
        <v>23.87104900026857</v>
      </c>
      <c r="M12" s="61">
        <f t="shared" si="3"/>
        <v>21.661966076423788</v>
      </c>
      <c r="N12" s="37"/>
    </row>
    <row r="13" spans="1:14" ht="12.75" hidden="1">
      <c r="A13" s="3" t="s">
        <v>4</v>
      </c>
      <c r="B13" s="5" t="s">
        <v>14</v>
      </c>
      <c r="C13" s="30"/>
      <c r="D13" s="117"/>
      <c r="E13" s="32">
        <f t="shared" si="4"/>
        <v>0</v>
      </c>
      <c r="F13" s="30"/>
      <c r="G13" s="31"/>
      <c r="H13" s="83">
        <f t="shared" si="1"/>
        <v>0</v>
      </c>
      <c r="I13" s="91" t="e">
        <f t="shared" si="5"/>
        <v>#DIV/0!</v>
      </c>
      <c r="J13" s="92"/>
      <c r="K13" s="86" t="e">
        <f t="shared" si="6"/>
        <v>#DIV/0!</v>
      </c>
      <c r="L13" s="60">
        <f t="shared" si="2"/>
        <v>0</v>
      </c>
      <c r="M13" s="61">
        <f t="shared" si="3"/>
        <v>0</v>
      </c>
      <c r="N13" s="37"/>
    </row>
    <row r="14" spans="1:14" ht="12.75">
      <c r="A14" s="3" t="s">
        <v>5</v>
      </c>
      <c r="B14" s="5" t="s">
        <v>16</v>
      </c>
      <c r="C14" s="30">
        <f>1485.3-0.1</f>
        <v>1485.2</v>
      </c>
      <c r="D14" s="117"/>
      <c r="E14" s="32">
        <f t="shared" si="4"/>
        <v>1485.2</v>
      </c>
      <c r="F14" s="30">
        <v>932.7</v>
      </c>
      <c r="G14" s="31"/>
      <c r="H14" s="83">
        <f t="shared" si="1"/>
        <v>932.7</v>
      </c>
      <c r="I14" s="91">
        <f t="shared" si="5"/>
        <v>62.79962294640452</v>
      </c>
      <c r="J14" s="92"/>
      <c r="K14" s="86">
        <f t="shared" si="6"/>
        <v>62.79962294640452</v>
      </c>
      <c r="L14" s="60">
        <f t="shared" si="2"/>
        <v>0.2750905268617046</v>
      </c>
      <c r="M14" s="61">
        <f t="shared" si="3"/>
        <v>0.3977838063990863</v>
      </c>
      <c r="N14" s="37"/>
    </row>
    <row r="15" spans="1:13" ht="12.75">
      <c r="A15" s="3" t="s">
        <v>6</v>
      </c>
      <c r="B15" s="5" t="s">
        <v>15</v>
      </c>
      <c r="C15" s="30">
        <f>133079-D15</f>
        <v>131813.9</v>
      </c>
      <c r="D15" s="117">
        <v>1265.1</v>
      </c>
      <c r="E15" s="32">
        <f t="shared" si="4"/>
        <v>133079</v>
      </c>
      <c r="F15" s="30">
        <f>86662.5-G15</f>
        <v>85397.4</v>
      </c>
      <c r="G15" s="31">
        <v>1265.1</v>
      </c>
      <c r="H15" s="83">
        <f t="shared" si="1"/>
        <v>86662.5</v>
      </c>
      <c r="I15" s="91">
        <f t="shared" si="5"/>
        <v>64.78633892176772</v>
      </c>
      <c r="J15" s="92"/>
      <c r="K15" s="86">
        <f t="shared" si="6"/>
        <v>65.1210934858242</v>
      </c>
      <c r="L15" s="60">
        <f t="shared" si="2"/>
        <v>24.649052130506856</v>
      </c>
      <c r="M15" s="61">
        <f t="shared" si="3"/>
        <v>36.960372169037</v>
      </c>
    </row>
    <row r="16" spans="1:13" ht="12.75">
      <c r="A16" s="3" t="s">
        <v>7</v>
      </c>
      <c r="B16" s="5" t="s">
        <v>17</v>
      </c>
      <c r="C16" s="30">
        <v>5389.2</v>
      </c>
      <c r="D16" s="117"/>
      <c r="E16" s="32">
        <f t="shared" si="4"/>
        <v>5389.2</v>
      </c>
      <c r="F16" s="30">
        <v>2786</v>
      </c>
      <c r="G16" s="31"/>
      <c r="H16" s="83">
        <f t="shared" si="1"/>
        <v>2786</v>
      </c>
      <c r="I16" s="91">
        <f t="shared" si="5"/>
        <v>51.695984561716024</v>
      </c>
      <c r="J16" s="93"/>
      <c r="K16" s="86">
        <f t="shared" si="6"/>
        <v>51.695984561716024</v>
      </c>
      <c r="L16" s="60">
        <f t="shared" si="2"/>
        <v>0.9981940932959186</v>
      </c>
      <c r="M16" s="61">
        <f t="shared" si="3"/>
        <v>1.1881909345211261</v>
      </c>
    </row>
    <row r="17" spans="1:13" ht="12.75">
      <c r="A17" s="18">
        <v>1100</v>
      </c>
      <c r="B17" s="22" t="s">
        <v>27</v>
      </c>
      <c r="C17" s="33">
        <v>968.9</v>
      </c>
      <c r="D17" s="118"/>
      <c r="E17" s="32">
        <f t="shared" si="4"/>
        <v>968.9</v>
      </c>
      <c r="F17" s="33">
        <v>914.7</v>
      </c>
      <c r="G17" s="34"/>
      <c r="H17" s="83">
        <f t="shared" si="1"/>
        <v>914.7</v>
      </c>
      <c r="I17" s="91">
        <f t="shared" si="5"/>
        <v>94.4060274538136</v>
      </c>
      <c r="J17" s="92"/>
      <c r="K17" s="86">
        <f t="shared" si="6"/>
        <v>94.4060274538136</v>
      </c>
      <c r="L17" s="60">
        <f t="shared" si="2"/>
        <v>0.17946082108558145</v>
      </c>
      <c r="M17" s="61">
        <f t="shared" si="3"/>
        <v>0.3901070523354178</v>
      </c>
    </row>
    <row r="18" spans="1:13" ht="12.75">
      <c r="A18" s="18">
        <v>1300</v>
      </c>
      <c r="B18" s="22" t="s">
        <v>28</v>
      </c>
      <c r="C18" s="33">
        <v>369.1</v>
      </c>
      <c r="D18" s="118"/>
      <c r="E18" s="32">
        <f>SUM(C18:D18)</f>
        <v>369.1</v>
      </c>
      <c r="F18" s="33">
        <v>297.7</v>
      </c>
      <c r="G18" s="34"/>
      <c r="H18" s="83">
        <f>SUM(F18:G18)</f>
        <v>297.7</v>
      </c>
      <c r="I18" s="91">
        <f>F18/C18*100</f>
        <v>80.65564887564345</v>
      </c>
      <c r="J18" s="92"/>
      <c r="K18" s="86">
        <f>H18/E18*100</f>
        <v>80.65564887564345</v>
      </c>
      <c r="L18" s="60">
        <f>E18/$E$22*100</f>
        <v>0.06836514507450524</v>
      </c>
      <c r="M18" s="61">
        <f>H18/$H$22*100</f>
        <v>0.12696498248633856</v>
      </c>
    </row>
    <row r="19" spans="1:13" ht="36.75" customHeight="1" thickBot="1">
      <c r="A19" s="21">
        <v>1400</v>
      </c>
      <c r="B19" s="79" t="s">
        <v>31</v>
      </c>
      <c r="C19" s="38">
        <v>26924</v>
      </c>
      <c r="D19" s="119"/>
      <c r="E19" s="36">
        <f>SUM(C19:D19)</f>
        <v>26924</v>
      </c>
      <c r="F19" s="38">
        <v>26924</v>
      </c>
      <c r="G19" s="35"/>
      <c r="H19" s="36">
        <f>SUM(F19:G19)</f>
        <v>26924</v>
      </c>
      <c r="I19" s="94">
        <f>F19/C19*100</f>
        <v>100</v>
      </c>
      <c r="J19" s="27"/>
      <c r="K19" s="120">
        <f>H19/E19*100</f>
        <v>100</v>
      </c>
      <c r="L19" s="77">
        <f>E19/$E$22*100</f>
        <v>4.986895600070384</v>
      </c>
      <c r="M19" s="81">
        <f>H19/$H$22*100</f>
        <v>11.482718133900502</v>
      </c>
    </row>
    <row r="20" spans="3:14" ht="12.75">
      <c r="C20" s="7"/>
      <c r="D20" s="16"/>
      <c r="E20" s="7"/>
      <c r="F20" s="7"/>
      <c r="G20" s="7"/>
      <c r="H20" s="7"/>
      <c r="I20" s="7"/>
      <c r="J20" s="12"/>
      <c r="K20" s="7"/>
      <c r="L20" s="15"/>
      <c r="M20" s="28"/>
      <c r="N20" s="13"/>
    </row>
    <row r="21" spans="3:13" ht="13.5" thickBot="1">
      <c r="C21" s="7"/>
      <c r="D21" s="16"/>
      <c r="E21" s="7"/>
      <c r="F21" s="7"/>
      <c r="G21" s="7"/>
      <c r="H21" s="7"/>
      <c r="I21" s="7"/>
      <c r="J21" s="7"/>
      <c r="K21" s="7"/>
      <c r="L21" s="15"/>
      <c r="M21" s="28"/>
    </row>
    <row r="22" spans="1:13" ht="13.5" thickBot="1">
      <c r="A22" s="97" t="s">
        <v>8</v>
      </c>
      <c r="B22" s="98"/>
      <c r="C22" s="8">
        <f>SUM(C8:C19)</f>
        <v>538629.8999999999</v>
      </c>
      <c r="D22" s="17">
        <f>SUM(D8:D17)</f>
        <v>1265.1</v>
      </c>
      <c r="E22" s="10">
        <f>SUM(E8:E19)</f>
        <v>539895</v>
      </c>
      <c r="F22" s="8">
        <f>SUM(F8:F19)</f>
        <v>233209</v>
      </c>
      <c r="G22" s="9">
        <f>SUM(G8:G19)</f>
        <v>1265.1</v>
      </c>
      <c r="H22" s="10">
        <f>SUM(H8:H19)</f>
        <v>234474.10000000003</v>
      </c>
      <c r="I22" s="11">
        <f>F22/C22*100</f>
        <v>43.29670521447102</v>
      </c>
      <c r="J22" s="80">
        <f>G22/D22*100</f>
        <v>100</v>
      </c>
      <c r="K22" s="40">
        <f>H22/E22*100</f>
        <v>43.42957426907084</v>
      </c>
      <c r="L22" s="41">
        <f t="shared" si="2"/>
        <v>100</v>
      </c>
      <c r="M22" s="42">
        <f t="shared" si="3"/>
        <v>100</v>
      </c>
    </row>
    <row r="35" spans="1:4" ht="12.75">
      <c r="A35" s="1"/>
      <c r="B35" s="1"/>
      <c r="C35" s="2"/>
      <c r="D35" s="2"/>
    </row>
    <row r="36" spans="1:4" ht="12.75">
      <c r="A36" s="1"/>
      <c r="B36" s="1"/>
      <c r="C36" s="2"/>
      <c r="D36" s="2"/>
    </row>
  </sheetData>
  <mergeCells count="7">
    <mergeCell ref="L6:M6"/>
    <mergeCell ref="A22:B22"/>
    <mergeCell ref="B3:J3"/>
    <mergeCell ref="B4:J4"/>
    <mergeCell ref="C6:E6"/>
    <mergeCell ref="F6:H6"/>
    <mergeCell ref="I6:K6"/>
  </mergeCells>
  <printOptions/>
  <pageMargins left="0.2362204724409449" right="0.2362204724409449" top="0.4330708661417323" bottom="0.2362204724409449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Матюшева</cp:lastModifiedBy>
  <cp:lastPrinted>2015-11-05T05:45:02Z</cp:lastPrinted>
  <dcterms:created xsi:type="dcterms:W3CDTF">2006-11-15T13:48:52Z</dcterms:created>
  <dcterms:modified xsi:type="dcterms:W3CDTF">2016-11-01T06:47:49Z</dcterms:modified>
  <cp:category/>
  <cp:version/>
  <cp:contentType/>
  <cp:contentStatus/>
</cp:coreProperties>
</file>