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195" windowWidth="18360" windowHeight="13710" activeTab="0"/>
  </bookViews>
  <sheets>
    <sheet name="прилож.2.1" sheetId="1" r:id="rId1"/>
  </sheets>
  <definedNames>
    <definedName name="_xlnm.Print_Area" localSheetId="0">'прилож.2.1'!$A$1:$D$63</definedName>
  </definedNames>
  <calcPr fullCalcOnLoad="1"/>
</workbook>
</file>

<file path=xl/sharedStrings.xml><?xml version="1.0" encoding="utf-8"?>
<sst xmlns="http://schemas.openxmlformats.org/spreadsheetml/2006/main" count="103" uniqueCount="100">
  <si>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</si>
  <si>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</si>
  <si>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</si>
  <si>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</si>
  <si>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</si>
  <si>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</si>
  <si>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</si>
  <si>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</si>
  <si>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</si>
  <si>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</si>
  <si>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</si>
  <si>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</si>
  <si>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</si>
  <si>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</si>
  <si>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</si>
  <si>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</si>
  <si>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</si>
  <si>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</si>
  <si>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</si>
  <si>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</si>
  <si>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</si>
  <si>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</si>
  <si>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</si>
  <si>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</si>
  <si>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</si>
  <si>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</si>
  <si>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</si>
  <si>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</si>
  <si>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</si>
  <si>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</si>
  <si>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</si>
  <si>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</si>
  <si>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</si>
  <si>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</si>
  <si>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</si>
  <si>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</si>
  <si>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</si>
  <si>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</si>
  <si>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</si>
  <si>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</si>
  <si>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</si>
  <si>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</si>
  <si>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</si>
  <si>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</si>
  <si>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</si>
  <si>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</si>
  <si>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</si>
  <si>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</si>
  <si>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</si>
  <si>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</si>
  <si>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</si>
  <si>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</si>
  <si>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</si>
  <si>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</si>
  <si>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</si>
  <si>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</si>
  <si>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</si>
  <si>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</si>
  <si>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</si>
  <si>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</si>
  <si>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</si>
  <si>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</si>
  <si>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</si>
  <si>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</si>
  <si>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</si>
  <si>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</si>
  <si>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</si>
  <si>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</si>
  <si>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</si>
  <si>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</si>
  <si>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</si>
  <si>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</si>
  <si>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</si>
  <si>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</si>
  <si>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</si>
  <si>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</si>
  <si>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</si>
  <si>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</si>
  <si>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</si>
  <si>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</si>
  <si>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</si>
  <si>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</si>
  <si>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</si>
  <si>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</si>
  <si>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</si>
  <si>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 xml:space="preserve"> дотации за счет собственных доходов бюджета Сланцевского муниципального района</t>
  </si>
  <si>
    <t>2025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</si>
  <si>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</si>
  <si>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</si>
  <si>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</si>
  <si>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</si>
  <si>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</si>
  <si>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</si>
  <si>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>Приложение  2.1</t>
  </si>
  <si>
    <t>2026 год</t>
  </si>
  <si>
    <t xml:space="preserve">  на поддержку содействия трудовой адаптации и занятости молодежи </t>
  </si>
  <si>
    <t>Прогнозируемые поступления налоговых, неналоговых доходов и безвозмездных поступлений в бюджет муниципального образования Сланцевское городское поселение Сланцевского муниципального района Ленинградской области по кодам видов доходов на плановый период 2025 и 2026 годов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</si>
  <si>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</si>
  <si>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                                                                         от 19.12.2023 № 281-гсд</t>
  </si>
  <si>
    <t>(в редакции решения СД от 28.03.2024 № 299- 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</si>
</sst>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9" fontId="54" fillId="0" borderId="20" xfId="0" applyNumberFormat="1" applyFont="1" applyBorder="1" applyAlignment="1">
      <alignment/>
    </xf>
    <xf numFmtId="179" fontId="54" fillId="0" borderId="21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179" fontId="55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 horizontal="right"/>
    </xf>
    <xf numFmtId="179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right"/>
    </xf>
    <xf numFmtId="179" fontId="54" fillId="0" borderId="20" xfId="0" applyNumberFormat="1" applyFont="1" applyFill="1" applyBorder="1" applyAlignment="1">
      <alignment/>
    </xf>
    <xf numFmtId="179" fontId="54" fillId="0" borderId="21" xfId="0" applyNumberFormat="1" applyFont="1" applyFill="1" applyBorder="1" applyAlignment="1">
      <alignment/>
    </xf>
    <xf numFmtId="179" fontId="56" fillId="0" borderId="22" xfId="0" applyNumberFormat="1" applyFont="1" applyBorder="1" applyAlignment="1">
      <alignment horizontal="right" wrapText="1"/>
    </xf>
    <xf numFmtId="179" fontId="56" fillId="0" borderId="23" xfId="0" applyNumberFormat="1" applyFont="1" applyBorder="1" applyAlignment="1">
      <alignment horizontal="right" wrapText="1"/>
    </xf>
    <xf numFmtId="179" fontId="56" fillId="0" borderId="20" xfId="0" applyNumberFormat="1" applyFont="1" applyBorder="1" applyAlignment="1">
      <alignment/>
    </xf>
    <xf numFmtId="179" fontId="56" fillId="0" borderId="21" xfId="0" applyNumberFormat="1" applyFont="1" applyBorder="1" applyAlignment="1">
      <alignment/>
    </xf>
    <xf numFmtId="179" fontId="57" fillId="0" borderId="20" xfId="0" applyNumberFormat="1" applyFont="1" applyBorder="1" applyAlignment="1">
      <alignment/>
    </xf>
    <xf numFmtId="179" fontId="57" fillId="0" borderId="21" xfId="0" applyNumberFormat="1" applyFont="1" applyBorder="1" applyAlignment="1">
      <alignment/>
    </xf>
    <xf numFmtId="179" fontId="57" fillId="33" borderId="20" xfId="0" applyNumberFormat="1" applyFont="1" applyFill="1" applyBorder="1" applyAlignment="1">
      <alignment/>
    </xf>
    <xf numFmtId="179" fontId="57" fillId="33" borderId="21" xfId="0" applyNumberFormat="1" applyFont="1" applyFill="1" applyBorder="1" applyAlignment="1">
      <alignment/>
    </xf>
    <xf numFmtId="179" fontId="56" fillId="0" borderId="20" xfId="0" applyNumberFormat="1" applyFont="1" applyBorder="1" applyAlignment="1">
      <alignment vertical="center"/>
    </xf>
    <xf numFmtId="179" fontId="56" fillId="0" borderId="21" xfId="0" applyNumberFormat="1" applyFont="1" applyBorder="1" applyAlignment="1">
      <alignment vertical="center"/>
    </xf>
    <xf numFmtId="179" fontId="56" fillId="0" borderId="20" xfId="0" applyNumberFormat="1" applyFont="1" applyFill="1" applyBorder="1" applyAlignment="1">
      <alignment/>
    </xf>
    <xf numFmtId="179" fontId="56" fillId="0" borderId="21" xfId="0" applyNumberFormat="1" applyFont="1" applyFill="1" applyBorder="1" applyAlignment="1">
      <alignment/>
    </xf>
    <xf numFmtId="179" fontId="57" fillId="0" borderId="20" xfId="0" applyNumberFormat="1" applyFont="1" applyFill="1" applyBorder="1" applyAlignment="1">
      <alignment/>
    </xf>
    <xf numFmtId="179" fontId="57" fillId="0" borderId="21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10" fillId="0" borderId="24" xfId="0" applyNumberFormat="1" applyFont="1" applyBorder="1" applyAlignment="1">
      <alignment/>
    </xf>
    <xf numFmtId="179" fontId="10" fillId="0" borderId="25" xfId="0" applyNumberFormat="1" applyFont="1" applyBorder="1" applyAlignment="1">
      <alignment/>
    </xf>
    <xf numFmtId="179" fontId="0" fillId="33" borderId="21" xfId="0" applyNumberFormat="1" applyFont="1" applyFill="1" applyBorder="1" applyAlignment="1">
      <alignment/>
    </xf>
    <xf numFmtId="179" fontId="5" fillId="33" borderId="20" xfId="0" applyNumberFormat="1" applyFont="1" applyFill="1" applyBorder="1" applyAlignment="1">
      <alignment/>
    </xf>
    <xf numFmtId="179" fontId="5" fillId="33" borderId="21" xfId="0" applyNumberFormat="1" applyFont="1" applyFill="1" applyBorder="1" applyAlignment="1">
      <alignment/>
    </xf>
    <xf numFmtId="179" fontId="5" fillId="33" borderId="26" xfId="0" applyNumberFormat="1" applyFont="1" applyFill="1" applyBorder="1" applyAlignment="1">
      <alignment/>
    </xf>
    <xf numFmtId="179" fontId="0" fillId="33" borderId="26" xfId="0" applyNumberFormat="1" applyFont="1" applyFill="1" applyBorder="1" applyAlignment="1">
      <alignment/>
    </xf>
    <xf numFmtId="179" fontId="5" fillId="33" borderId="27" xfId="0" applyNumberFormat="1" applyFont="1" applyFill="1" applyBorder="1" applyAlignment="1">
      <alignment/>
    </xf>
    <xf numFmtId="179" fontId="5" fillId="33" borderId="28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3.75390625" style="0" customWidth="1"/>
    <col min="2" max="2" width="83.00390625" style="0" customWidth="1"/>
    <col min="3" max="3" width="17.25390625" style="3" customWidth="1"/>
    <col min="4" max="4" width="16.125" style="3" customWidth="1"/>
    <col min="5" max="6" width="0" style="0" hidden="1" customWidth="1"/>
  </cols>
  <sheetData>
    <row r="1" ht="12.75">
      <c r="D1" s="69" t="s">
        <v>93</v>
      </c>
    </row>
    <row r="2" spans="3:4" ht="12.75">
      <c r="C2" s="46"/>
      <c r="D2" s="46" t="s">
        <v>88</v>
      </c>
    </row>
    <row r="3" spans="3:4" ht="12.75">
      <c r="C3" s="46"/>
      <c r="D3" s="46" t="s">
        <v>89</v>
      </c>
    </row>
    <row r="4" spans="3:4" ht="12.75">
      <c r="C4" s="46"/>
      <c r="D4" s="46" t="s">
        <v>90</v>
      </c>
    </row>
    <row r="5" spans="3:4" ht="12.75">
      <c r="C5" s="46"/>
      <c r="D5" s="46" t="s">
        <v>91</v>
      </c>
    </row>
    <row r="6" spans="3:4" ht="12.75">
      <c r="C6" s="46"/>
      <c r="D6" s="46" t="s">
        <v>92</v>
      </c>
    </row>
    <row r="7" spans="3:4" ht="12.75">
      <c r="C7" s="46"/>
      <c r="D7" s="46" t="s">
        <v>98</v>
      </c>
    </row>
    <row r="8" spans="2:4" ht="12.75" customHeight="1">
      <c r="B8" s="57"/>
      <c r="C8" s="57"/>
      <c r="D8" s="46" t="s">
        <v>99</v>
      </c>
    </row>
    <row r="9" spans="2:4" ht="12.75">
      <c r="B9" s="58"/>
      <c r="C9" s="58"/>
      <c r="D9" s="65"/>
    </row>
    <row r="12" spans="1:4" ht="52.5" customHeight="1">
      <c r="A12" s="102" t="s">
        <v>96</v>
      </c>
      <c r="B12" s="102"/>
      <c r="C12" s="102"/>
      <c r="D12" s="102"/>
    </row>
    <row r="13" spans="1:4" ht="15.75">
      <c r="A13" s="103"/>
      <c r="B13" s="103"/>
      <c r="C13" s="103"/>
      <c r="D13" s="103"/>
    </row>
    <row r="14" ht="15" thickBot="1">
      <c r="B14" s="2"/>
    </row>
    <row r="15" spans="1:4" s="1" customFormat="1" ht="15">
      <c r="A15" s="104" t="s">
        <v>0</v>
      </c>
      <c r="B15" s="106" t="s">
        <v>1</v>
      </c>
      <c r="C15" s="100" t="s">
        <v>2</v>
      </c>
      <c r="D15" s="101"/>
    </row>
    <row r="16" spans="1:4" s="1" customFormat="1" ht="18.75" customHeight="1" thickBot="1">
      <c r="A16" s="105"/>
      <c r="B16" s="107"/>
      <c r="C16" s="50" t="s">
        <v>86</v>
      </c>
      <c r="D16" s="51" t="s">
        <v>94</v>
      </c>
    </row>
    <row r="17" spans="1:4" ht="15">
      <c r="A17" s="5" t="s">
        <v>3</v>
      </c>
      <c r="B17" s="6" t="s">
        <v>4</v>
      </c>
      <c r="C17" s="72">
        <f>C18+C22+C24+C27+C38+C40+C45+C44+C20</f>
        <v>172446.9</v>
      </c>
      <c r="D17" s="73">
        <f>D18+D22+D24+D27+D38+D40+D45+D44+D20</f>
        <v>177097.69999999998</v>
      </c>
    </row>
    <row r="18" spans="1:4" ht="12.75">
      <c r="A18" s="7" t="s">
        <v>5</v>
      </c>
      <c r="B18" s="8" t="s">
        <v>6</v>
      </c>
      <c r="C18" s="74">
        <f>SUM(C19:C19)</f>
        <v>73786.8</v>
      </c>
      <c r="D18" s="75">
        <f>SUM(D19:D19)</f>
        <v>76248.6</v>
      </c>
    </row>
    <row r="19" spans="1:4" ht="12.75">
      <c r="A19" s="39" t="s">
        <v>7</v>
      </c>
      <c r="B19" s="9" t="s">
        <v>8</v>
      </c>
      <c r="C19" s="76">
        <v>73786.8</v>
      </c>
      <c r="D19" s="77">
        <v>76248.6</v>
      </c>
    </row>
    <row r="20" spans="1:4" ht="25.5">
      <c r="A20" s="31" t="s">
        <v>40</v>
      </c>
      <c r="B20" s="19" t="s">
        <v>41</v>
      </c>
      <c r="C20" s="74">
        <f>C21</f>
        <v>6830.9</v>
      </c>
      <c r="D20" s="75">
        <f>D21</f>
        <v>6899.3</v>
      </c>
    </row>
    <row r="21" spans="1:4" ht="25.5">
      <c r="A21" s="39" t="s">
        <v>42</v>
      </c>
      <c r="B21" s="9" t="s">
        <v>43</v>
      </c>
      <c r="C21" s="76">
        <v>6830.9</v>
      </c>
      <c r="D21" s="77">
        <v>6899.3</v>
      </c>
    </row>
    <row r="22" spans="1:4" ht="12.75" hidden="1">
      <c r="A22" s="7" t="s">
        <v>9</v>
      </c>
      <c r="B22" s="8" t="s">
        <v>10</v>
      </c>
      <c r="C22" s="74">
        <f>SUM(C23:C23)</f>
        <v>0</v>
      </c>
      <c r="D22" s="75">
        <f>SUM(D23:D23)</f>
        <v>0</v>
      </c>
    </row>
    <row r="23" spans="1:4" ht="12.75" hidden="1">
      <c r="A23" s="39" t="s">
        <v>11</v>
      </c>
      <c r="B23" s="9" t="s">
        <v>12</v>
      </c>
      <c r="C23" s="76">
        <v>0</v>
      </c>
      <c r="D23" s="77">
        <v>0</v>
      </c>
    </row>
    <row r="24" spans="1:4" ht="12.75">
      <c r="A24" s="7" t="s">
        <v>13</v>
      </c>
      <c r="B24" s="8" t="s">
        <v>14</v>
      </c>
      <c r="C24" s="74">
        <f>SUM(C25:C26)</f>
        <v>36213</v>
      </c>
      <c r="D24" s="75">
        <f>SUM(D25:D26)</f>
        <v>36261</v>
      </c>
    </row>
    <row r="25" spans="1:4" ht="12.75">
      <c r="A25" s="10" t="s">
        <v>15</v>
      </c>
      <c r="B25" s="11" t="s">
        <v>16</v>
      </c>
      <c r="C25" s="76">
        <v>6658</v>
      </c>
      <c r="D25" s="77">
        <v>6685</v>
      </c>
    </row>
    <row r="26" spans="1:4" ht="12.75">
      <c r="A26" s="39" t="s">
        <v>17</v>
      </c>
      <c r="B26" s="9" t="s">
        <v>18</v>
      </c>
      <c r="C26" s="76">
        <v>29555</v>
      </c>
      <c r="D26" s="77">
        <v>29576</v>
      </c>
    </row>
    <row r="27" spans="1:4" ht="25.5">
      <c r="A27" s="7" t="s">
        <v>19</v>
      </c>
      <c r="B27" s="8" t="s">
        <v>20</v>
      </c>
      <c r="C27" s="74">
        <f>C28+C35+C33</f>
        <v>49282.9</v>
      </c>
      <c r="D27" s="75">
        <f>D28+D35+D33</f>
        <v>51137.1</v>
      </c>
    </row>
    <row r="28" spans="1:4" ht="48">
      <c r="A28" s="24" t="s">
        <v>21</v>
      </c>
      <c r="B28" s="25" t="s">
        <v>22</v>
      </c>
      <c r="C28" s="74">
        <f>C29+C32+C30+C31</f>
        <v>46382.5</v>
      </c>
      <c r="D28" s="75">
        <f>D29+D32+D30+D31</f>
        <v>48236.7</v>
      </c>
    </row>
    <row r="29" spans="1:4" ht="34.5" customHeight="1">
      <c r="A29" s="20" t="s">
        <v>44</v>
      </c>
      <c r="B29" s="21" t="s">
        <v>45</v>
      </c>
      <c r="C29" s="76">
        <v>24584.5</v>
      </c>
      <c r="D29" s="77">
        <v>25568</v>
      </c>
    </row>
    <row r="30" spans="1:4" ht="46.5" customHeight="1">
      <c r="A30" s="32" t="s">
        <v>46</v>
      </c>
      <c r="B30" s="38" t="s">
        <v>47</v>
      </c>
      <c r="C30" s="76">
        <v>1120</v>
      </c>
      <c r="D30" s="77">
        <v>1164</v>
      </c>
    </row>
    <row r="31" spans="1:4" ht="28.5" customHeight="1">
      <c r="A31" s="32" t="s">
        <v>67</v>
      </c>
      <c r="B31" s="47" t="s">
        <v>66</v>
      </c>
      <c r="C31" s="76">
        <v>186</v>
      </c>
      <c r="D31" s="77">
        <v>193</v>
      </c>
    </row>
    <row r="32" spans="1:4" ht="25.5" customHeight="1">
      <c r="A32" s="42" t="s">
        <v>84</v>
      </c>
      <c r="B32" s="43" t="s">
        <v>62</v>
      </c>
      <c r="C32" s="78">
        <v>20492</v>
      </c>
      <c r="D32" s="79">
        <v>21311.7</v>
      </c>
    </row>
    <row r="33" spans="1:4" s="13" customFormat="1" ht="18" customHeight="1" hidden="1">
      <c r="A33" s="24" t="s">
        <v>50</v>
      </c>
      <c r="B33" s="30" t="s">
        <v>23</v>
      </c>
      <c r="C33" s="74">
        <f>C34</f>
        <v>0</v>
      </c>
      <c r="D33" s="75">
        <f>D34</f>
        <v>0</v>
      </c>
    </row>
    <row r="34" spans="1:4" s="34" customFormat="1" ht="31.5" customHeight="1" hidden="1">
      <c r="A34" s="67" t="s">
        <v>56</v>
      </c>
      <c r="B34" s="33" t="s">
        <v>57</v>
      </c>
      <c r="C34" s="76">
        <v>0</v>
      </c>
      <c r="D34" s="77">
        <v>0</v>
      </c>
    </row>
    <row r="35" spans="1:4" ht="48">
      <c r="A35" s="26" t="s">
        <v>51</v>
      </c>
      <c r="B35" s="27" t="s">
        <v>24</v>
      </c>
      <c r="C35" s="80">
        <f>C36+C37</f>
        <v>2900.4</v>
      </c>
      <c r="D35" s="81">
        <f>D36+D37</f>
        <v>2900.4</v>
      </c>
    </row>
    <row r="36" spans="1:4" ht="31.5" customHeight="1" hidden="1">
      <c r="A36" s="28" t="s">
        <v>52</v>
      </c>
      <c r="B36" s="23" t="s">
        <v>49</v>
      </c>
      <c r="C36" s="76">
        <v>0</v>
      </c>
      <c r="D36" s="77">
        <v>0</v>
      </c>
    </row>
    <row r="37" spans="1:4" ht="51">
      <c r="A37" s="28" t="s">
        <v>53</v>
      </c>
      <c r="B37" s="22" t="s">
        <v>64</v>
      </c>
      <c r="C37" s="76">
        <v>2900.4</v>
      </c>
      <c r="D37" s="77">
        <v>2900.4</v>
      </c>
    </row>
    <row r="38" spans="1:4" ht="12.75">
      <c r="A38" s="14" t="s">
        <v>25</v>
      </c>
      <c r="B38" s="15" t="s">
        <v>26</v>
      </c>
      <c r="C38" s="82">
        <f>C39</f>
        <v>5460</v>
      </c>
      <c r="D38" s="83">
        <f>D39</f>
        <v>5678.4</v>
      </c>
    </row>
    <row r="39" spans="1:4" ht="12.75">
      <c r="A39" s="40" t="s">
        <v>48</v>
      </c>
      <c r="B39" s="35" t="s">
        <v>60</v>
      </c>
      <c r="C39" s="84">
        <v>5460</v>
      </c>
      <c r="D39" s="85">
        <v>5678.4</v>
      </c>
    </row>
    <row r="40" spans="1:4" ht="12.75">
      <c r="A40" s="7" t="s">
        <v>27</v>
      </c>
      <c r="B40" s="8" t="s">
        <v>28</v>
      </c>
      <c r="C40" s="74">
        <f>C41+C42+C43</f>
        <v>873.3</v>
      </c>
      <c r="D40" s="75">
        <f>D41+D42+D43</f>
        <v>873.3</v>
      </c>
    </row>
    <row r="41" spans="1:4" ht="51">
      <c r="A41" s="39" t="s">
        <v>29</v>
      </c>
      <c r="B41" s="36" t="s">
        <v>59</v>
      </c>
      <c r="C41" s="76">
        <v>423.3</v>
      </c>
      <c r="D41" s="77">
        <v>423.3</v>
      </c>
    </row>
    <row r="42" spans="1:4" ht="25.5">
      <c r="A42" s="39" t="s">
        <v>30</v>
      </c>
      <c r="B42" s="44" t="s">
        <v>61</v>
      </c>
      <c r="C42" s="76">
        <v>300</v>
      </c>
      <c r="D42" s="77">
        <v>300</v>
      </c>
    </row>
    <row r="43" spans="1:4" ht="35.25" customHeight="1">
      <c r="A43" s="63" t="s">
        <v>79</v>
      </c>
      <c r="B43" s="64" t="s">
        <v>80</v>
      </c>
      <c r="C43" s="76">
        <v>150</v>
      </c>
      <c r="D43" s="77">
        <v>150</v>
      </c>
    </row>
    <row r="44" spans="1:4" ht="12.75" hidden="1">
      <c r="A44" s="7" t="s">
        <v>31</v>
      </c>
      <c r="B44" s="8" t="s">
        <v>32</v>
      </c>
      <c r="C44" s="70">
        <v>0</v>
      </c>
      <c r="D44" s="71">
        <v>0</v>
      </c>
    </row>
    <row r="45" spans="1:4" ht="16.5" customHeight="1" hidden="1">
      <c r="A45" s="7" t="s">
        <v>33</v>
      </c>
      <c r="B45" s="8" t="s">
        <v>34</v>
      </c>
      <c r="C45" s="59">
        <f>C46</f>
        <v>0</v>
      </c>
      <c r="D45" s="60">
        <f>D46</f>
        <v>0</v>
      </c>
    </row>
    <row r="46" spans="1:4" s="4" customFormat="1" ht="11.25" customHeight="1" hidden="1">
      <c r="A46" s="41" t="s">
        <v>54</v>
      </c>
      <c r="B46" s="12" t="s">
        <v>55</v>
      </c>
      <c r="C46" s="61">
        <f>575.3-575.3</f>
        <v>0</v>
      </c>
      <c r="D46" s="62">
        <f>600.7-600.7</f>
        <v>0</v>
      </c>
    </row>
    <row r="47" spans="1:4" ht="15">
      <c r="A47" s="7" t="s">
        <v>35</v>
      </c>
      <c r="B47" s="29" t="s">
        <v>36</v>
      </c>
      <c r="C47" s="86">
        <f>C48+C50</f>
        <v>231644.3</v>
      </c>
      <c r="D47" s="87">
        <f>D48+D50</f>
        <v>226414.69999999998</v>
      </c>
    </row>
    <row r="48" spans="1:4" ht="12.75" hidden="1">
      <c r="A48" s="54" t="s">
        <v>75</v>
      </c>
      <c r="B48" s="55" t="s">
        <v>76</v>
      </c>
      <c r="C48" s="86">
        <f>SUM(C49)</f>
        <v>0</v>
      </c>
      <c r="D48" s="87">
        <f>SUM(D49)</f>
        <v>0</v>
      </c>
    </row>
    <row r="49" spans="1:4" ht="14.25" customHeight="1" hidden="1">
      <c r="A49" s="56" t="s">
        <v>77</v>
      </c>
      <c r="B49" s="12" t="s">
        <v>78</v>
      </c>
      <c r="C49" s="88">
        <v>0</v>
      </c>
      <c r="D49" s="66">
        <v>0</v>
      </c>
    </row>
    <row r="50" spans="1:4" ht="23.25" customHeight="1">
      <c r="A50" s="7" t="s">
        <v>37</v>
      </c>
      <c r="B50" s="16" t="s">
        <v>58</v>
      </c>
      <c r="C50" s="86">
        <f>C51+C54+C59+C61</f>
        <v>231644.3</v>
      </c>
      <c r="D50" s="87">
        <f>D51+D54+D59+D61</f>
        <v>226414.69999999998</v>
      </c>
    </row>
    <row r="51" spans="1:4" ht="17.25" customHeight="1">
      <c r="A51" s="45" t="s">
        <v>74</v>
      </c>
      <c r="B51" s="17" t="s">
        <v>68</v>
      </c>
      <c r="C51" s="88">
        <f>SUM(C52:C53)</f>
        <v>107797</v>
      </c>
      <c r="D51" s="91">
        <f>SUM(D52:D53)</f>
        <v>101790.5</v>
      </c>
    </row>
    <row r="52" spans="1:6" ht="16.5" customHeight="1">
      <c r="A52" s="45" t="s">
        <v>65</v>
      </c>
      <c r="B52" s="52" t="s">
        <v>82</v>
      </c>
      <c r="C52" s="92">
        <f>96173.7+9501.3</f>
        <v>105675</v>
      </c>
      <c r="D52" s="93">
        <f>99668.5+69.2</f>
        <v>99737.7</v>
      </c>
      <c r="E52">
        <v>9501.3</v>
      </c>
      <c r="F52">
        <v>69.2</v>
      </c>
    </row>
    <row r="53" spans="1:6" ht="16.5" customHeight="1">
      <c r="A53" s="45"/>
      <c r="B53" s="52" t="s">
        <v>85</v>
      </c>
      <c r="C53" s="92">
        <f>11623.3-9501.3</f>
        <v>2122</v>
      </c>
      <c r="D53" s="93">
        <f>2122-69.2</f>
        <v>2052.8</v>
      </c>
      <c r="E53">
        <v>-9501.3</v>
      </c>
      <c r="F53">
        <v>-69.2</v>
      </c>
    </row>
    <row r="54" spans="1:4" ht="17.25" customHeight="1">
      <c r="A54" s="45" t="s">
        <v>73</v>
      </c>
      <c r="B54" s="17" t="s">
        <v>38</v>
      </c>
      <c r="C54" s="88">
        <f>SUM(C55:C58)</f>
        <v>103332.3</v>
      </c>
      <c r="D54" s="91">
        <f>SUM(D55:D58)</f>
        <v>103867.8</v>
      </c>
    </row>
    <row r="55" spans="1:4" ht="50.25" customHeight="1">
      <c r="A55" s="45" t="s">
        <v>65</v>
      </c>
      <c r="B55" s="17" t="s">
        <v>87</v>
      </c>
      <c r="C55" s="94">
        <v>17852.8</v>
      </c>
      <c r="D55" s="93">
        <v>17852.8</v>
      </c>
    </row>
    <row r="56" spans="1:4" ht="24.75" customHeight="1">
      <c r="A56" s="68"/>
      <c r="B56" s="52" t="s">
        <v>83</v>
      </c>
      <c r="C56" s="94">
        <v>9962</v>
      </c>
      <c r="D56" s="93">
        <v>10073</v>
      </c>
    </row>
    <row r="57" spans="1:6" ht="24.75" customHeight="1">
      <c r="A57" s="68"/>
      <c r="B57" s="52" t="s">
        <v>97</v>
      </c>
      <c r="C57" s="94">
        <v>74940.2</v>
      </c>
      <c r="D57" s="93">
        <v>75942</v>
      </c>
      <c r="E57">
        <v>74940.2</v>
      </c>
      <c r="F57">
        <v>75942</v>
      </c>
    </row>
    <row r="58" spans="1:4" ht="17.25" customHeight="1">
      <c r="A58" s="68"/>
      <c r="B58" s="52" t="s">
        <v>95</v>
      </c>
      <c r="C58" s="94">
        <v>577.3</v>
      </c>
      <c r="D58" s="93">
        <v>0</v>
      </c>
    </row>
    <row r="59" spans="1:4" ht="18.75" customHeight="1">
      <c r="A59" s="45" t="s">
        <v>71</v>
      </c>
      <c r="B59" s="17" t="s">
        <v>69</v>
      </c>
      <c r="C59" s="95">
        <f>SUM(C60)</f>
        <v>2662.2</v>
      </c>
      <c r="D59" s="91">
        <f>SUM(D60)</f>
        <v>2903.6</v>
      </c>
    </row>
    <row r="60" spans="1:6" ht="24">
      <c r="A60" s="45" t="s">
        <v>65</v>
      </c>
      <c r="B60" s="52" t="s">
        <v>70</v>
      </c>
      <c r="C60" s="94">
        <f>2719.2-57</f>
        <v>2662.2</v>
      </c>
      <c r="D60" s="93">
        <v>2903.6</v>
      </c>
      <c r="E60">
        <v>-57</v>
      </c>
      <c r="F60">
        <v>2903.6</v>
      </c>
    </row>
    <row r="61" spans="1:4" ht="19.5" customHeight="1">
      <c r="A61" s="45" t="s">
        <v>72</v>
      </c>
      <c r="B61" s="49" t="s">
        <v>63</v>
      </c>
      <c r="C61" s="95">
        <f>SUM(C62:C62)</f>
        <v>17852.8</v>
      </c>
      <c r="D61" s="91">
        <f>SUM(D62:D62)</f>
        <v>17852.8</v>
      </c>
    </row>
    <row r="62" spans="1:4" ht="27.75" customHeight="1" thickBot="1">
      <c r="A62" s="48" t="s">
        <v>65</v>
      </c>
      <c r="B62" s="53" t="s">
        <v>81</v>
      </c>
      <c r="C62" s="96">
        <v>17852.8</v>
      </c>
      <c r="D62" s="97">
        <v>17852.8</v>
      </c>
    </row>
    <row r="63" spans="1:4" s="18" customFormat="1" ht="17.25" customHeight="1" thickBot="1">
      <c r="A63" s="98" t="s">
        <v>39</v>
      </c>
      <c r="B63" s="99"/>
      <c r="C63" s="89">
        <f>C47+C17</f>
        <v>404091.19999999995</v>
      </c>
      <c r="D63" s="90">
        <f>D47+D17</f>
        <v>403512.39999999997</v>
      </c>
    </row>
    <row r="64" spans="3:4" ht="12.75">
      <c r="C64" s="37"/>
      <c r="D64" s="37"/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  <row r="68" spans="3:4" ht="12.75">
      <c r="C68" s="37"/>
      <c r="D68" s="37"/>
    </row>
  </sheetData>
  <sheetProtection/>
  <mergeCells count="6">
    <mergeCell ref="A63:B63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2023-10-23T09:05:02Z</cp:lastPrinted>
  <dcterms:created xsi:type="dcterms:W3CDTF">2005-12-20T08:48:21Z</dcterms:created>
  <dcterms:modified xsi:type="dcterms:W3CDTF">2024-03-29T08:44:30Z</dcterms:modified>
  <cp:category/>
  <cp:version/>
  <cp:contentType/>
  <cp:contentStatus/>
</cp:coreProperties>
</file>