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1" yWindow="65341" windowWidth="14670" windowHeight="11610" tabRatio="611" activeTab="0"/>
  </bookViews>
  <sheets>
    <sheet name="прил. 2 на 2023г." sheetId="1" r:id="rId1"/>
    <sheet name="Доп.норматив 2023" sheetId="2" r:id="rId2"/>
  </sheets>
  <definedNames>
    <definedName name="_xlnm.Print_Titles" localSheetId="0">'прил. 2 на 2023г.'!$13:$14</definedName>
    <definedName name="_xlnm.Print_Area" localSheetId="0">'прил. 2 на 2023г.'!$A$1:$C$59</definedName>
  </definedNames>
  <calcPr fullCalcOnLoad="1"/>
</workbook>
</file>

<file path=xl/sharedStrings.xml><?xml version="1.0" encoding="utf-8"?>
<sst xmlns="http://schemas.openxmlformats.org/spreadsheetml/2006/main" count="106" uniqueCount="105">
  <si>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</si>
  <si>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</si>
  <si>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</si>
  <si>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</si>
  <si>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</si>
  <si>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</si>
  <si>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</si>
  <si>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</si>
  <si>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</si>
  <si>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</si>
  <si>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</si>
  <si>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</si>
  <si>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</si>
  <si>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</si>
  <si>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</si>
  <si>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</si>
  <si>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</si>
  <si>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</si>
  <si>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</si>
  <si>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</si>
  <si>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</si>
  <si>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</si>
  <si>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</si>
  <si>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</si>
  <si>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</si>
  <si>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</si>
  <si>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</si>
  <si>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</si>
  <si>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</si>
  <si>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</si>
  <si>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</si>
  <si>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</si>
  <si>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</si>
  <si>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</si>
  <si>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</si>
  <si>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</si>
  <si>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</si>
  <si>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</si>
  <si>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</si>
  <si>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</si>
  <si>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</si>
  <si>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</si>
  <si>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</si>
  <si>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</si>
  <si>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</si>
  <si>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</si>
  <si>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</si>
  <si>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</si>
  <si>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</si>
  <si>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</si>
  <si>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</si>
  <si>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</si>
  <si>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</si>
  <si>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</si>
  <si>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</si>
  <si>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</si>
  <si>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</si>
  <si>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</si>
  <si>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</si>
  <si>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</si>
  <si>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</si>
  <si>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</si>
  <si>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</si>
  <si>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</si>
  <si>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</si>
  <si>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</si>
  <si>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</si>
  <si>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</si>
  <si>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</si>
  <si>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Всего доходов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</si>
  <si>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</si>
  <si>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</si>
  <si>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</si>
  <si>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</si>
  <si>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</si>
  <si>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</si>
  <si>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</si>
  <si>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</si>
  <si>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</si>
  <si>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</si>
  <si>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1 14 02000 00 0000 00,0</t>
  </si>
  <si>
    <t>1 11 09040 00 0000 120</t>
  </si>
  <si>
    <t xml:space="preserve"> 1 11 07000 00 0000 120</t>
  </si>
  <si>
    <t xml:space="preserve"> 1 11 07010 00 0000 120</t>
  </si>
  <si>
    <t xml:space="preserve"> 1 11 09000 00 0000 120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</si>
  <si>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</si>
  <si>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</si>
  <si>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</si>
  <si>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</si>
  <si>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1 01 02020 01 0000 110  </t>
  </si>
  <si>
    <t xml:space="preserve"> 1 01 02030 01 0000 110  </t>
  </si>
  <si>
    <t xml:space="preserve"> 1 01 02010 01 0000 110  </t>
  </si>
  <si>
    <t xml:space="preserve"> 1 01 02040 01 0000 110  </t>
  </si>
  <si>
    <t>Дотации бюджетам бюджетной системы Российской Федерации</t>
  </si>
  <si>
    <t xml:space="preserve">Налог на доходы физических лиц                     </t>
  </si>
  <si>
    <t>Налоги на прибыль, доходы</t>
  </si>
  <si>
    <t>доп норматив  от кбк по основному нормативу 15 %</t>
  </si>
  <si>
    <t>доп норматив от кбк по основному нормативу 10 %</t>
  </si>
  <si>
    <t xml:space="preserve"> от  2022   №  -рсд</t>
  </si>
  <si>
    <t xml:space="preserve">                                 Ленинградской области на  2023 год</t>
  </si>
  <si>
    <t>доп норматив всего 37,58 %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</si>
  <si>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</si>
  <si>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</si>
  <si>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1 11 09080 00 0000 120</t>
  </si>
  <si>
    <t xml:space="preserve">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</si>
</sst>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8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9" fontId="11" fillId="0" borderId="0" xfId="6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173" fontId="12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wrapText="1"/>
    </xf>
    <xf numFmtId="0" fontId="11" fillId="0" borderId="13" xfId="0" applyFont="1" applyBorder="1" applyAlignment="1">
      <alignment horizontal="left"/>
    </xf>
    <xf numFmtId="0" fontId="16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4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7" fillId="0" borderId="14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8" fillId="35" borderId="14" xfId="0" applyNumberFormat="1" applyFont="1" applyFill="1" applyBorder="1" applyAlignment="1">
      <alignment vertical="justify" wrapText="1"/>
    </xf>
    <xf numFmtId="0" fontId="14" fillId="0" borderId="11" xfId="0" applyFont="1" applyBorder="1" applyAlignment="1">
      <alignment vertical="justify" wrapText="1"/>
    </xf>
    <xf numFmtId="0" fontId="14" fillId="0" borderId="14" xfId="0" applyFont="1" applyBorder="1" applyAlignment="1">
      <alignment vertical="justify" wrapText="1"/>
    </xf>
    <xf numFmtId="0" fontId="11" fillId="0" borderId="11" xfId="0" applyFont="1" applyBorder="1" applyAlignment="1">
      <alignment horizontal="left" vertical="justify" wrapText="1"/>
    </xf>
    <xf numFmtId="0" fontId="8" fillId="0" borderId="14" xfId="0" applyFont="1" applyBorder="1" applyAlignment="1">
      <alignment vertical="justify" wrapText="1"/>
    </xf>
    <xf numFmtId="49" fontId="17" fillId="0" borderId="14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6" fillId="0" borderId="14" xfId="0" applyFont="1" applyBorder="1" applyAlignment="1">
      <alignment vertical="justify" wrapText="1"/>
    </xf>
    <xf numFmtId="0" fontId="16" fillId="0" borderId="14" xfId="0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15" fillId="0" borderId="14" xfId="0" applyFont="1" applyBorder="1" applyAlignment="1">
      <alignment wrapText="1"/>
    </xf>
    <xf numFmtId="0" fontId="16" fillId="0" borderId="16" xfId="0" applyFont="1" applyBorder="1" applyAlignment="1">
      <alignment vertical="justify" wrapText="1"/>
    </xf>
    <xf numFmtId="0" fontId="11" fillId="0" borderId="17" xfId="0" applyFont="1" applyBorder="1" applyAlignment="1">
      <alignment/>
    </xf>
    <xf numFmtId="0" fontId="16" fillId="0" borderId="18" xfId="0" applyFont="1" applyBorder="1" applyAlignment="1">
      <alignment vertical="justify" wrapText="1"/>
    </xf>
    <xf numFmtId="0" fontId="8" fillId="36" borderId="0" xfId="0" applyFont="1" applyFill="1" applyAlignment="1">
      <alignment/>
    </xf>
    <xf numFmtId="179" fontId="9" fillId="0" borderId="19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15" fillId="0" borderId="20" xfId="0" applyNumberFormat="1" applyFont="1" applyFill="1" applyBorder="1" applyAlignment="1">
      <alignment horizontal="right" wrapText="1"/>
    </xf>
    <xf numFmtId="179" fontId="8" fillId="36" borderId="19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15" fillId="0" borderId="1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18" fillId="0" borderId="23" xfId="0" applyNumberFormat="1" applyFont="1" applyFill="1" applyBorder="1" applyAlignment="1">
      <alignment/>
    </xf>
    <xf numFmtId="0" fontId="18" fillId="0" borderId="24" xfId="0" applyFont="1" applyBorder="1" applyAlignment="1">
      <alignment vertical="justify"/>
    </xf>
    <xf numFmtId="0" fontId="18" fillId="0" borderId="25" xfId="0" applyFont="1" applyBorder="1" applyAlignment="1">
      <alignment vertical="justify"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3" fontId="13" fillId="0" borderId="30" xfId="0" applyNumberFormat="1" applyFont="1" applyFill="1" applyBorder="1" applyAlignment="1">
      <alignment horizontal="center" wrapText="1"/>
    </xf>
    <xf numFmtId="173" fontId="13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5">
      <selection activeCell="K39" sqref="K39"/>
    </sheetView>
  </sheetViews>
  <sheetFormatPr defaultColWidth="8.875" defaultRowHeight="12.75"/>
  <cols>
    <col min="1" max="1" width="22.25390625" style="9" customWidth="1"/>
    <col min="2" max="2" width="93.00390625" style="9" customWidth="1"/>
    <col min="3" max="3" width="12.625" style="12" customWidth="1"/>
    <col min="4" max="16384" width="8.875" style="9" customWidth="1"/>
  </cols>
  <sheetData>
    <row r="1" ht="15">
      <c r="C1" s="16" t="s">
        <v>1</v>
      </c>
    </row>
    <row r="2" ht="15">
      <c r="C2" s="16" t="s">
        <v>18</v>
      </c>
    </row>
    <row r="3" ht="15">
      <c r="C3" s="16" t="s">
        <v>19</v>
      </c>
    </row>
    <row r="4" ht="15">
      <c r="C4" s="16" t="s">
        <v>20</v>
      </c>
    </row>
    <row r="5" ht="15">
      <c r="C5" s="16" t="s">
        <v>21</v>
      </c>
    </row>
    <row r="6" spans="2:3" ht="15">
      <c r="B6" s="17"/>
      <c r="C6" s="18" t="s">
        <v>98</v>
      </c>
    </row>
    <row r="7" spans="2:3" ht="15">
      <c r="B7" s="68"/>
      <c r="C7" s="68"/>
    </row>
    <row r="8" spans="2:3" ht="15">
      <c r="B8" s="19"/>
      <c r="C8" s="19"/>
    </row>
    <row r="9" ht="12.75">
      <c r="B9" s="20"/>
    </row>
    <row r="10" spans="1:3" ht="18.75">
      <c r="A10" s="69" t="s">
        <v>30</v>
      </c>
      <c r="B10" s="69"/>
      <c r="C10" s="69"/>
    </row>
    <row r="11" spans="1:3" ht="18.75">
      <c r="A11" s="21"/>
      <c r="B11" s="21" t="s">
        <v>99</v>
      </c>
      <c r="C11" s="22"/>
    </row>
    <row r="12" ht="15.75" thickBot="1">
      <c r="B12" s="23"/>
    </row>
    <row r="13" spans="1:3" ht="12.75">
      <c r="A13" s="70" t="s">
        <v>31</v>
      </c>
      <c r="B13" s="72" t="s">
        <v>5</v>
      </c>
      <c r="C13" s="74" t="s">
        <v>32</v>
      </c>
    </row>
    <row r="14" spans="1:3" ht="13.5" thickBot="1">
      <c r="A14" s="71"/>
      <c r="B14" s="73"/>
      <c r="C14" s="75"/>
    </row>
    <row r="15" spans="1:3" ht="14.25">
      <c r="A15" s="24" t="s">
        <v>6</v>
      </c>
      <c r="B15" s="25" t="s">
        <v>3</v>
      </c>
      <c r="C15" s="60">
        <f>C16+C24+C29+C30+C41+C46+C50+C52+C43+C22</f>
        <v>613874.3</v>
      </c>
    </row>
    <row r="16" spans="1:3" ht="13.5">
      <c r="A16" s="26" t="s">
        <v>7</v>
      </c>
      <c r="B16" s="27" t="s">
        <v>95</v>
      </c>
      <c r="C16" s="58">
        <f>C17</f>
        <v>347988.2</v>
      </c>
    </row>
    <row r="17" spans="1:3" ht="15">
      <c r="A17" s="28" t="s">
        <v>8</v>
      </c>
      <c r="B17" s="29" t="s">
        <v>94</v>
      </c>
      <c r="C17" s="59">
        <f>SUM(C18:C21)</f>
        <v>347988.2</v>
      </c>
    </row>
    <row r="18" spans="1:3" ht="39.75" customHeight="1" hidden="1">
      <c r="A18" s="28" t="s">
        <v>91</v>
      </c>
      <c r="B18" s="30" t="s">
        <v>85</v>
      </c>
      <c r="C18" s="59">
        <v>321356.4</v>
      </c>
    </row>
    <row r="19" spans="1:3" ht="56.25" customHeight="1" hidden="1">
      <c r="A19" s="28" t="s">
        <v>89</v>
      </c>
      <c r="B19" s="30" t="s">
        <v>86</v>
      </c>
      <c r="C19" s="59">
        <v>1581.9</v>
      </c>
    </row>
    <row r="20" spans="1:3" ht="26.25" hidden="1">
      <c r="A20" s="28" t="s">
        <v>90</v>
      </c>
      <c r="B20" s="30" t="s">
        <v>87</v>
      </c>
      <c r="C20" s="59">
        <v>5689.8</v>
      </c>
    </row>
    <row r="21" spans="1:3" ht="38.25" customHeight="1" hidden="1">
      <c r="A21" s="28" t="s">
        <v>92</v>
      </c>
      <c r="B21" s="30" t="s">
        <v>88</v>
      </c>
      <c r="C21" s="59">
        <v>19360.1</v>
      </c>
    </row>
    <row r="22" spans="1:3" ht="13.5">
      <c r="A22" s="31" t="s">
        <v>59</v>
      </c>
      <c r="B22" s="27" t="s">
        <v>60</v>
      </c>
      <c r="C22" s="58">
        <f>C23</f>
        <v>1236.8</v>
      </c>
    </row>
    <row r="23" spans="1:3" ht="16.5" customHeight="1">
      <c r="A23" s="32" t="s">
        <v>61</v>
      </c>
      <c r="B23" s="29" t="s">
        <v>62</v>
      </c>
      <c r="C23" s="59">
        <v>1236.8</v>
      </c>
    </row>
    <row r="24" spans="1:3" ht="13.5">
      <c r="A24" s="26" t="s">
        <v>9</v>
      </c>
      <c r="B24" s="27" t="s">
        <v>33</v>
      </c>
      <c r="C24" s="58">
        <f>SUM(C25:C28)</f>
        <v>170153.9</v>
      </c>
    </row>
    <row r="25" spans="1:3" ht="15">
      <c r="A25" s="28" t="s">
        <v>53</v>
      </c>
      <c r="B25" s="29" t="s">
        <v>54</v>
      </c>
      <c r="C25" s="59">
        <v>164514.3</v>
      </c>
    </row>
    <row r="26" spans="1:3" ht="15" hidden="1">
      <c r="A26" s="28" t="s">
        <v>27</v>
      </c>
      <c r="B26" s="29" t="s">
        <v>34</v>
      </c>
      <c r="C26" s="59">
        <v>0</v>
      </c>
    </row>
    <row r="27" spans="1:3" ht="15">
      <c r="A27" s="28" t="s">
        <v>26</v>
      </c>
      <c r="B27" s="29" t="s">
        <v>35</v>
      </c>
      <c r="C27" s="59">
        <v>23.5</v>
      </c>
    </row>
    <row r="28" spans="1:3" ht="15">
      <c r="A28" s="28" t="s">
        <v>46</v>
      </c>
      <c r="B28" s="29" t="s">
        <v>47</v>
      </c>
      <c r="C28" s="59">
        <v>5616.1</v>
      </c>
    </row>
    <row r="29" spans="1:3" ht="13.5">
      <c r="A29" s="26" t="s">
        <v>10</v>
      </c>
      <c r="B29" s="27" t="s">
        <v>40</v>
      </c>
      <c r="C29" s="58">
        <v>8742.9</v>
      </c>
    </row>
    <row r="30" spans="1:3" ht="27">
      <c r="A30" s="26" t="s">
        <v>22</v>
      </c>
      <c r="B30" s="27" t="s">
        <v>36</v>
      </c>
      <c r="C30" s="58">
        <f>C31+C36+C38</f>
        <v>44875.00000000001</v>
      </c>
    </row>
    <row r="31" spans="1:3" ht="38.25" customHeight="1">
      <c r="A31" s="33" t="s">
        <v>23</v>
      </c>
      <c r="B31" s="34" t="s">
        <v>24</v>
      </c>
      <c r="C31" s="58">
        <f>C32+C35+C33+C34</f>
        <v>43868.8</v>
      </c>
    </row>
    <row r="32" spans="1:3" ht="30" customHeight="1">
      <c r="A32" s="35" t="s">
        <v>44</v>
      </c>
      <c r="B32" s="30" t="s">
        <v>43</v>
      </c>
      <c r="C32" s="59">
        <v>34802</v>
      </c>
    </row>
    <row r="33" spans="1:3" ht="43.5" customHeight="1">
      <c r="A33" s="35" t="s">
        <v>57</v>
      </c>
      <c r="B33" s="30" t="s">
        <v>58</v>
      </c>
      <c r="C33" s="59">
        <v>237.4</v>
      </c>
    </row>
    <row r="34" spans="1:3" ht="36.75" customHeight="1">
      <c r="A34" s="35" t="s">
        <v>101</v>
      </c>
      <c r="B34" s="30" t="s">
        <v>102</v>
      </c>
      <c r="C34" s="59">
        <v>38.6</v>
      </c>
    </row>
    <row r="35" spans="1:3" ht="25.5">
      <c r="A35" s="36" t="s">
        <v>56</v>
      </c>
      <c r="B35" s="37" t="s">
        <v>70</v>
      </c>
      <c r="C35" s="59">
        <v>8790.8</v>
      </c>
    </row>
    <row r="36" spans="1:3" s="10" customFormat="1" ht="13.5">
      <c r="A36" s="38" t="s">
        <v>82</v>
      </c>
      <c r="B36" s="39" t="s">
        <v>71</v>
      </c>
      <c r="C36" s="58">
        <f>C37</f>
        <v>7.3</v>
      </c>
    </row>
    <row r="37" spans="1:3" ht="25.5">
      <c r="A37" s="40" t="s">
        <v>83</v>
      </c>
      <c r="B37" s="41" t="s">
        <v>72</v>
      </c>
      <c r="C37" s="59">
        <v>7.3</v>
      </c>
    </row>
    <row r="38" spans="1:3" ht="37.5" customHeight="1">
      <c r="A38" s="24" t="s">
        <v>84</v>
      </c>
      <c r="B38" s="42" t="s">
        <v>73</v>
      </c>
      <c r="C38" s="58">
        <f>SUM(C39:C40)</f>
        <v>998.9</v>
      </c>
    </row>
    <row r="39" spans="1:3" ht="39" customHeight="1">
      <c r="A39" s="43" t="s">
        <v>81</v>
      </c>
      <c r="B39" s="44" t="s">
        <v>74</v>
      </c>
      <c r="C39" s="59">
        <v>305</v>
      </c>
    </row>
    <row r="40" spans="1:3" ht="54.75" customHeight="1">
      <c r="A40" s="43" t="s">
        <v>103</v>
      </c>
      <c r="B40" s="44" t="s">
        <v>104</v>
      </c>
      <c r="C40" s="59">
        <v>693.9</v>
      </c>
    </row>
    <row r="41" spans="1:3" ht="13.5">
      <c r="A41" s="26" t="s">
        <v>11</v>
      </c>
      <c r="B41" s="27" t="s">
        <v>29</v>
      </c>
      <c r="C41" s="58">
        <f>C42</f>
        <v>1873.6</v>
      </c>
    </row>
    <row r="42" spans="1:3" ht="15">
      <c r="A42" s="45" t="s">
        <v>51</v>
      </c>
      <c r="B42" s="29" t="s">
        <v>52</v>
      </c>
      <c r="C42" s="59">
        <v>1873.6</v>
      </c>
    </row>
    <row r="43" spans="1:3" s="10" customFormat="1" ht="13.5">
      <c r="A43" s="46" t="s">
        <v>25</v>
      </c>
      <c r="B43" s="27" t="s">
        <v>0</v>
      </c>
      <c r="C43" s="58">
        <f>C45+C44</f>
        <v>33745.5</v>
      </c>
    </row>
    <row r="44" spans="1:4" s="10" customFormat="1" ht="15">
      <c r="A44" s="28" t="s">
        <v>48</v>
      </c>
      <c r="B44" s="47" t="s">
        <v>75</v>
      </c>
      <c r="C44" s="59">
        <v>33379.7</v>
      </c>
      <c r="D44" s="57"/>
    </row>
    <row r="45" spans="1:4" s="10" customFormat="1" ht="15">
      <c r="A45" s="28" t="s">
        <v>50</v>
      </c>
      <c r="B45" s="48" t="s">
        <v>76</v>
      </c>
      <c r="C45" s="59">
        <v>365.8</v>
      </c>
      <c r="D45" s="17"/>
    </row>
    <row r="46" spans="1:3" ht="13.5">
      <c r="A46" s="26" t="s">
        <v>12</v>
      </c>
      <c r="B46" s="27" t="s">
        <v>37</v>
      </c>
      <c r="C46" s="58">
        <f>C48+C47+C49</f>
        <v>3766.4</v>
      </c>
    </row>
    <row r="47" spans="1:3" ht="36.75" customHeight="1">
      <c r="A47" s="45" t="s">
        <v>80</v>
      </c>
      <c r="B47" s="49" t="s">
        <v>77</v>
      </c>
      <c r="C47" s="59">
        <v>527.4</v>
      </c>
    </row>
    <row r="48" spans="1:3" ht="18.75" customHeight="1">
      <c r="A48" s="45" t="s">
        <v>55</v>
      </c>
      <c r="B48" s="30" t="s">
        <v>49</v>
      </c>
      <c r="C48" s="59">
        <v>1389</v>
      </c>
    </row>
    <row r="49" spans="1:3" ht="39">
      <c r="A49" s="45" t="s">
        <v>67</v>
      </c>
      <c r="B49" s="30" t="s">
        <v>68</v>
      </c>
      <c r="C49" s="59">
        <v>1850</v>
      </c>
    </row>
    <row r="50" spans="1:3" ht="12.75" hidden="1">
      <c r="A50" s="50" t="s">
        <v>13</v>
      </c>
      <c r="B50" s="51" t="s">
        <v>4</v>
      </c>
      <c r="C50" s="58">
        <f>C51</f>
        <v>0</v>
      </c>
    </row>
    <row r="51" spans="1:3" ht="12.75" customHeight="1" hidden="1">
      <c r="A51" s="52" t="s">
        <v>14</v>
      </c>
      <c r="B51" s="30" t="s">
        <v>2</v>
      </c>
      <c r="C51" s="59">
        <v>0</v>
      </c>
    </row>
    <row r="52" spans="1:3" ht="13.5">
      <c r="A52" s="26" t="s">
        <v>15</v>
      </c>
      <c r="B52" s="27" t="s">
        <v>38</v>
      </c>
      <c r="C52" s="58">
        <v>1492</v>
      </c>
    </row>
    <row r="53" spans="1:3" ht="14.25">
      <c r="A53" s="26" t="s">
        <v>16</v>
      </c>
      <c r="B53" s="53" t="s">
        <v>39</v>
      </c>
      <c r="C53" s="63">
        <f>C54</f>
        <v>1028263.9</v>
      </c>
    </row>
    <row r="54" spans="1:3" ht="14.25" customHeight="1">
      <c r="A54" s="26" t="s">
        <v>17</v>
      </c>
      <c r="B54" s="27" t="s">
        <v>45</v>
      </c>
      <c r="C54" s="58">
        <f>SUM(C55:C58)</f>
        <v>1028263.9</v>
      </c>
    </row>
    <row r="55" spans="1:3" ht="15">
      <c r="A55" s="45" t="s">
        <v>63</v>
      </c>
      <c r="B55" s="54" t="s">
        <v>93</v>
      </c>
      <c r="C55" s="59">
        <v>115158.1</v>
      </c>
    </row>
    <row r="56" spans="1:3" ht="15">
      <c r="A56" s="45" t="s">
        <v>64</v>
      </c>
      <c r="B56" s="54" t="s">
        <v>78</v>
      </c>
      <c r="C56" s="61">
        <v>103347.8</v>
      </c>
    </row>
    <row r="57" spans="1:3" ht="15">
      <c r="A57" s="45" t="s">
        <v>65</v>
      </c>
      <c r="B57" s="54" t="s">
        <v>79</v>
      </c>
      <c r="C57" s="62">
        <v>768707.7</v>
      </c>
    </row>
    <row r="58" spans="1:3" ht="15.75" thickBot="1">
      <c r="A58" s="55" t="s">
        <v>66</v>
      </c>
      <c r="B58" s="56" t="s">
        <v>28</v>
      </c>
      <c r="C58" s="64">
        <v>41050.3</v>
      </c>
    </row>
    <row r="59" spans="1:3" s="11" customFormat="1" ht="16.5" thickBot="1">
      <c r="A59" s="66" t="s">
        <v>69</v>
      </c>
      <c r="B59" s="67"/>
      <c r="C59" s="65">
        <f>C53+C15</f>
        <v>1642138.2000000002</v>
      </c>
    </row>
  </sheetData>
  <sheetProtection/>
  <mergeCells count="6">
    <mergeCell ref="A59:B59"/>
    <mergeCell ref="B7:C7"/>
    <mergeCell ref="A10:C10"/>
    <mergeCell ref="A13:A14"/>
    <mergeCell ref="B13:B14"/>
    <mergeCell ref="C13:C14"/>
  </mergeCells>
  <printOptions horizontalCentered="1"/>
  <pageMargins left="0.7874015748031497" right="0.3937007874015748" top="0.3937007874015748" bottom="0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41</v>
      </c>
    </row>
    <row r="2" ht="12.75">
      <c r="C2" s="1"/>
    </row>
    <row r="3" ht="12.75">
      <c r="C3" s="1"/>
    </row>
    <row r="4" ht="12.75">
      <c r="C4" s="1"/>
    </row>
    <row r="5" spans="3:4" ht="12.75">
      <c r="C5" s="2"/>
      <c r="D5" s="5"/>
    </row>
    <row r="6" spans="1:8" ht="14.25">
      <c r="A6" t="s">
        <v>96</v>
      </c>
      <c r="C6" s="14">
        <f>('прил. 2 на 2023г.'!C18+'прил. 2 на 2023г.'!C19+'прил. 2 на 2023г.'!C20)/0.5258*0.3758</f>
        <v>234877.21563332065</v>
      </c>
      <c r="D6" s="5" t="s">
        <v>42</v>
      </c>
      <c r="E6" s="6"/>
      <c r="F6" s="2"/>
      <c r="G6" s="2"/>
      <c r="H6" s="2"/>
    </row>
    <row r="7" spans="1:8" ht="14.25">
      <c r="A7" t="s">
        <v>97</v>
      </c>
      <c r="C7" s="14">
        <f>'прил. 2 на 2023г.'!C21/0.4758*0.3758</f>
        <v>15291.142454812945</v>
      </c>
      <c r="D7" s="5"/>
      <c r="E7" s="6"/>
      <c r="F7" s="2"/>
      <c r="G7" s="2"/>
      <c r="H7" s="2"/>
    </row>
    <row r="8" spans="1:8" ht="15.75">
      <c r="A8" s="13" t="s">
        <v>100</v>
      </c>
      <c r="B8" s="7"/>
      <c r="C8" s="15">
        <f>C6+C7</f>
        <v>250168.3580881336</v>
      </c>
      <c r="D8" s="8" t="s">
        <v>42</v>
      </c>
      <c r="E8" s="6"/>
      <c r="F8" s="2"/>
      <c r="G8" s="2"/>
      <c r="H8" s="2"/>
    </row>
    <row r="9" spans="3:8" ht="12.75">
      <c r="C9" s="2"/>
      <c r="D9" s="2"/>
      <c r="E9" s="6"/>
      <c r="F9" s="2"/>
      <c r="G9" s="2"/>
      <c r="H9" s="2"/>
    </row>
    <row r="10" spans="3:8" ht="12.75">
      <c r="C10" s="2"/>
      <c r="D10" s="2"/>
      <c r="E10" s="6"/>
      <c r="F10" s="2"/>
      <c r="G10" s="2"/>
      <c r="H10" s="2"/>
    </row>
    <row r="11" spans="3:8" ht="12.75">
      <c r="C11" s="2"/>
      <c r="D11" s="2"/>
      <c r="E11" s="6"/>
      <c r="F11" s="2"/>
      <c r="G11" s="2"/>
      <c r="H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2022-11-10T08:38:06Z</cp:lastPrinted>
  <dcterms:created xsi:type="dcterms:W3CDTF">2005-12-26T07:27:52Z</dcterms:created>
  <dcterms:modified xsi:type="dcterms:W3CDTF">2022-11-10T08:38:07Z</dcterms:modified>
  <cp:category/>
  <cp:version/>
  <cp:contentType/>
  <cp:contentStatus/>
</cp:coreProperties>
</file>