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3" sheetId="2" r:id="rId2"/>
  </sheets>
  <definedNames>
    <definedName name="_xlnm.Print_Titles" localSheetId="0">'Приложение 1'!$7:$8</definedName>
    <definedName name="_xlnm.Print_Titles" localSheetId="1">'Приложение 3'!$7:$9</definedName>
  </definedNames>
  <calcPr fullCalcOnLoad="1"/>
</workbook>
</file>

<file path=xl/sharedStrings.xml><?xml version="1.0" encoding="utf-8"?>
<sst xmlns="http://schemas.openxmlformats.org/spreadsheetml/2006/main" count="129" uniqueCount="81">
  <si>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</si>
  <si>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</si>
  <si>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</si>
  <si>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</si>
  <si>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</si>
  <si>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</si>
  <si>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</si>
  <si>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</si>
  <si>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</si>
  <si>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</si>
  <si>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</si>
  <si>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</si>
  <si>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</si>
  <si>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</si>
  <si>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</si>
  <si>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</si>
  <si>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</si>
  <si>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</si>
  <si>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</si>
  <si>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</si>
  <si>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</si>
  <si>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</si>
  <si>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</si>
  <si>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</si>
  <si>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</si>
  <si>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 xml:space="preserve"> </t>
  </si>
  <si>
    <t>количество оказанных консультаций</t>
  </si>
  <si>
    <t>количество организаций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</si>
  <si>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</si>
  <si>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</si>
  <si>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</si>
  <si>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2.2.</t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</si>
  <si>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</si>
  <si>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</si>
  <si>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</si>
  <si>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</si>
  <si>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</si>
  <si>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</si>
  <si>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</si>
  <si>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</si>
  <si>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</si>
  <si>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Комитет по управлению муниципальным имуществом и земельными ресурсами администрации</t>
  </si>
  <si>
    <t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</si>
  <si>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</si>
  <si>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</si>
  <si>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</si>
  <si>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1.1.4.</t>
  </si>
  <si>
    <t>1.1.5.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</si>
  <si>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</si>
  <si>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</si>
  <si>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</si>
  <si>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отдел экономического развития и инвестиционной политики администрации, отдел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</si>
  <si>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</si>
  <si>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Отдел экономического развития и инвестиционной политики администрации, ФПМСП «Социально-деловой центр»</t>
  </si>
  <si>
    <t>Базовый период 2017 год</t>
  </si>
  <si>
    <t xml:space="preserve">Развитие и поддержка субъектов малого и среднего предпринимательства в монопрофильном муниципальном образовании Сланцевское городское поселение </t>
  </si>
  <si>
    <t>Подпрограмма 3
Создание условий для развития  предпринимательства</t>
  </si>
  <si>
    <t>3.1.</t>
  </si>
  <si>
    <t>Основное мероприятие 3.1.
Улучшение условий для предпринимательства в рамках реализации международных проектов</t>
  </si>
  <si>
    <t>3.1.1.</t>
  </si>
  <si>
    <t>Реализация мероприятий в рамках международного проекта ER45_FarmerCraft</t>
  </si>
  <si>
    <t>3.1.2.</t>
  </si>
  <si>
    <t>Реализация мероприятий в рамках международного проекта ER53_Narva-Slantsy Leisure Cluster</t>
  </si>
  <si>
    <t>Реализация мероприятий в рамках международного проекта ER45_FarmerCraft (кол-во мероприятий)</t>
  </si>
  <si>
    <t>Реализация мероприятий в рамках международного проекта ER53_Narva-Slantsy Leisure Cluster (кол-во мероприятий)</t>
  </si>
  <si>
    <t>Приложение 3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</si>
  <si>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</si>
  <si>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</si>
  <si>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Число субъектов малого и среднего предпринимательства в расчете на 1 тыс. человек населения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</si>
  <si>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</si>
  <si>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Приложение 1</t>
  </si>
  <si>
    <t>Субсидирование части затрат субъектов малого и среднего предпринимательства</t>
  </si>
  <si>
    <t>Оказание информационной поддержки по субсидированию части затрат субъектов малого и среднего предпринимательства, занимающихся социально значимыми видами деятельности</t>
  </si>
  <si>
    <t>Оказание информационной поддержки по субсидированию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</si>
  <si>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(в редакции постановления администрации Сланцевского муницпального района от____202_ № ___-п)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</si>
  <si>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</si>
  <si>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"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</si>
  <si>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</si>
  <si>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и их значения</t>
  </si>
  <si>
    <t>утвержденной постановлением администраци Сланцевского муниципального района от 24.10.2018 № 1400-п</t>
  </si>
  <si>
    <t>не печатать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</si>
</sst>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4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Alignment="1">
      <alignment/>
    </xf>
    <xf numFmtId="181" fontId="2" fillId="24" borderId="0" xfId="0" applyNumberFormat="1" applyFont="1" applyFill="1" applyAlignment="1">
      <alignment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24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3" fillId="24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24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24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16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22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showZeros="0" zoomScale="120" zoomScaleNormal="120" zoomScaleSheetLayoutView="100" workbookViewId="0" topLeftCell="A1">
      <selection activeCell="C4" sqref="C4"/>
    </sheetView>
  </sheetViews>
  <sheetFormatPr defaultColWidth="9.00390625" defaultRowHeight="12.75"/>
  <cols>
    <col min="1" max="1" width="4.75390625" style="1" customWidth="1"/>
    <col min="2" max="2" width="43.125" style="2" customWidth="1"/>
    <col min="3" max="3" width="41.875" style="7" customWidth="1"/>
    <col min="4" max="5" width="10.625" style="2" customWidth="1"/>
    <col min="6" max="6" width="6.375" style="2" customWidth="1"/>
    <col min="7" max="7" width="12.375" style="27" bestFit="1" customWidth="1"/>
    <col min="8" max="8" width="11.625" style="27" customWidth="1"/>
    <col min="9" max="9" width="13.125" style="28" bestFit="1" customWidth="1"/>
    <col min="10" max="10" width="11.625" style="28" customWidth="1"/>
    <col min="11" max="11" width="10.25390625" style="27" customWidth="1"/>
    <col min="12" max="16384" width="9.125" style="2" customWidth="1"/>
  </cols>
  <sheetData>
    <row r="1" spans="6:11" ht="12.75">
      <c r="F1" s="66" t="s">
        <v>70</v>
      </c>
      <c r="G1" s="66"/>
      <c r="H1" s="66"/>
      <c r="I1" s="66"/>
      <c r="J1" s="66"/>
      <c r="K1" s="66"/>
    </row>
    <row r="2" spans="2:11" ht="31.5" customHeight="1">
      <c r="B2" s="82" t="s">
        <v>80</v>
      </c>
      <c r="D2" s="74" t="s">
        <v>76</v>
      </c>
      <c r="E2" s="74"/>
      <c r="F2" s="74"/>
      <c r="G2" s="74"/>
      <c r="H2" s="74"/>
      <c r="I2" s="74"/>
      <c r="J2" s="74"/>
      <c r="K2" s="74"/>
    </row>
    <row r="3" spans="2:11" ht="15.75" customHeight="1">
      <c r="B3" s="25"/>
      <c r="C3" s="66" t="s">
        <v>79</v>
      </c>
      <c r="D3" s="66"/>
      <c r="E3" s="66"/>
      <c r="F3" s="66"/>
      <c r="G3" s="66"/>
      <c r="H3" s="66"/>
      <c r="I3" s="66"/>
      <c r="J3" s="66"/>
      <c r="K3" s="66"/>
    </row>
    <row r="4" spans="4:19" s="44" customFormat="1" ht="12" customHeight="1">
      <c r="D4" s="44" t="s">
        <v>74</v>
      </c>
      <c r="I4" s="45"/>
      <c r="J4" s="45"/>
      <c r="K4" s="16"/>
      <c r="L4" s="16"/>
      <c r="M4" s="16"/>
      <c r="Q4" s="46"/>
      <c r="R4" s="46"/>
      <c r="S4" s="46"/>
    </row>
    <row r="5" spans="1:11" ht="31.5" customHeight="1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2.75">
      <c r="A6" s="3"/>
      <c r="B6" s="3"/>
      <c r="C6" s="6"/>
      <c r="D6" s="3"/>
      <c r="E6" s="3"/>
      <c r="F6" s="3"/>
      <c r="G6" s="29"/>
      <c r="H6" s="29"/>
      <c r="I6" s="30"/>
      <c r="J6" s="30"/>
      <c r="K6" s="29"/>
    </row>
    <row r="7" spans="1:11" ht="32.25" customHeight="1">
      <c r="A7" s="68"/>
      <c r="B7" s="48" t="s">
        <v>0</v>
      </c>
      <c r="C7" s="59" t="s">
        <v>1</v>
      </c>
      <c r="D7" s="71" t="s">
        <v>2</v>
      </c>
      <c r="E7" s="71"/>
      <c r="F7" s="72" t="s">
        <v>3</v>
      </c>
      <c r="G7" s="70" t="s">
        <v>4</v>
      </c>
      <c r="H7" s="70"/>
      <c r="I7" s="70"/>
      <c r="J7" s="70"/>
      <c r="K7" s="70"/>
    </row>
    <row r="8" spans="1:11" ht="27" customHeight="1">
      <c r="A8" s="68"/>
      <c r="B8" s="48"/>
      <c r="C8" s="59"/>
      <c r="D8" s="9" t="s">
        <v>5</v>
      </c>
      <c r="E8" s="9" t="s">
        <v>6</v>
      </c>
      <c r="F8" s="47"/>
      <c r="G8" s="32" t="s">
        <v>7</v>
      </c>
      <c r="H8" s="32" t="s">
        <v>8</v>
      </c>
      <c r="I8" s="33" t="s">
        <v>9</v>
      </c>
      <c r="J8" s="33" t="s">
        <v>10</v>
      </c>
      <c r="K8" s="32" t="s">
        <v>11</v>
      </c>
    </row>
    <row r="9" spans="1:11" ht="12.75">
      <c r="A9" s="8">
        <v>1</v>
      </c>
      <c r="B9" s="8">
        <v>2</v>
      </c>
      <c r="C9" s="10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20.25" customHeight="1">
      <c r="A10" s="68"/>
      <c r="B10" s="62" t="s">
        <v>55</v>
      </c>
      <c r="C10" s="56" t="s">
        <v>51</v>
      </c>
      <c r="D10" s="57">
        <v>2019</v>
      </c>
      <c r="E10" s="57">
        <v>2026</v>
      </c>
      <c r="F10" s="11">
        <v>2019</v>
      </c>
      <c r="G10" s="34">
        <f>H10+I10+J10+K10</f>
        <v>10727</v>
      </c>
      <c r="H10" s="34">
        <f>H14+H50</f>
        <v>0</v>
      </c>
      <c r="I10" s="35">
        <f aca="true" t="shared" si="0" ref="I10:J12">I14+I50+I70</f>
        <v>10000</v>
      </c>
      <c r="J10" s="35">
        <f t="shared" si="0"/>
        <v>727</v>
      </c>
      <c r="K10" s="34">
        <f>K14+K50</f>
        <v>0</v>
      </c>
    </row>
    <row r="11" spans="1:11" ht="20.25" customHeight="1">
      <c r="A11" s="68"/>
      <c r="B11" s="62"/>
      <c r="C11" s="56"/>
      <c r="D11" s="57"/>
      <c r="E11" s="57"/>
      <c r="F11" s="11">
        <v>2020</v>
      </c>
      <c r="G11" s="34">
        <f>H11+I11+J11+K11</f>
        <v>10860.1</v>
      </c>
      <c r="H11" s="34">
        <f>H15+H51</f>
        <v>0</v>
      </c>
      <c r="I11" s="35">
        <f t="shared" si="0"/>
        <v>10000</v>
      </c>
      <c r="J11" s="35">
        <f t="shared" si="0"/>
        <v>860.0999999999999</v>
      </c>
      <c r="K11" s="34">
        <f>K15+K51</f>
        <v>0</v>
      </c>
    </row>
    <row r="12" spans="1:11" ht="20.25" customHeight="1">
      <c r="A12" s="68"/>
      <c r="B12" s="62"/>
      <c r="C12" s="56"/>
      <c r="D12" s="57"/>
      <c r="E12" s="57"/>
      <c r="F12" s="11">
        <v>2021</v>
      </c>
      <c r="G12" s="34">
        <f>H12+I12+J12+K12</f>
        <v>12258.3</v>
      </c>
      <c r="H12" s="34"/>
      <c r="I12" s="35">
        <f t="shared" si="0"/>
        <v>10000</v>
      </c>
      <c r="J12" s="35">
        <f t="shared" si="0"/>
        <v>2258.3</v>
      </c>
      <c r="K12" s="34"/>
    </row>
    <row r="13" spans="1:11" ht="12.75">
      <c r="A13" s="68"/>
      <c r="B13" s="69" t="s">
        <v>12</v>
      </c>
      <c r="C13" s="69"/>
      <c r="D13" s="69"/>
      <c r="E13" s="69"/>
      <c r="F13" s="69"/>
      <c r="G13" s="34">
        <f>SUM(G10:G12)</f>
        <v>33845.399999999994</v>
      </c>
      <c r="H13" s="34"/>
      <c r="I13" s="35">
        <f>SUM(I10:I12)</f>
        <v>30000</v>
      </c>
      <c r="J13" s="35">
        <f>SUM(J10:J12)</f>
        <v>3845.4</v>
      </c>
      <c r="K13" s="34"/>
    </row>
    <row r="14" spans="1:11" ht="20.25" customHeight="1">
      <c r="A14" s="65">
        <v>1</v>
      </c>
      <c r="B14" s="62" t="s">
        <v>32</v>
      </c>
      <c r="C14" s="56" t="s">
        <v>51</v>
      </c>
      <c r="D14" s="57">
        <v>2019</v>
      </c>
      <c r="E14" s="57">
        <v>2026</v>
      </c>
      <c r="F14" s="11">
        <v>2019</v>
      </c>
      <c r="G14" s="34">
        <f>H14+I14+J14+K14</f>
        <v>10625</v>
      </c>
      <c r="H14" s="34"/>
      <c r="I14" s="35">
        <f>I18+I42</f>
        <v>10000</v>
      </c>
      <c r="J14" s="35">
        <f>J18+J42</f>
        <v>625</v>
      </c>
      <c r="K14" s="36"/>
    </row>
    <row r="15" spans="1:11" ht="20.25" customHeight="1">
      <c r="A15" s="65"/>
      <c r="B15" s="62"/>
      <c r="C15" s="56"/>
      <c r="D15" s="57"/>
      <c r="E15" s="57"/>
      <c r="F15" s="11">
        <v>2020</v>
      </c>
      <c r="G15" s="34">
        <f>H15+I15+J15+K15</f>
        <v>10625</v>
      </c>
      <c r="H15" s="34"/>
      <c r="I15" s="35">
        <f>I19+I43</f>
        <v>10000</v>
      </c>
      <c r="J15" s="35">
        <f>J19+J43</f>
        <v>625</v>
      </c>
      <c r="K15" s="36"/>
    </row>
    <row r="16" spans="1:11" ht="20.25" customHeight="1">
      <c r="A16" s="65"/>
      <c r="B16" s="62"/>
      <c r="C16" s="56"/>
      <c r="D16" s="57"/>
      <c r="E16" s="57"/>
      <c r="F16" s="11">
        <v>2021</v>
      </c>
      <c r="G16" s="34">
        <f>H16+I16+J16+K16</f>
        <v>10625</v>
      </c>
      <c r="H16" s="34"/>
      <c r="I16" s="35">
        <f>I20+I44</f>
        <v>10000</v>
      </c>
      <c r="J16" s="35">
        <f>J20</f>
        <v>625</v>
      </c>
      <c r="K16" s="36"/>
    </row>
    <row r="17" spans="1:11" ht="12.75">
      <c r="A17" s="65"/>
      <c r="B17" s="55" t="s">
        <v>13</v>
      </c>
      <c r="C17" s="55"/>
      <c r="D17" s="55"/>
      <c r="E17" s="55"/>
      <c r="F17" s="55"/>
      <c r="G17" s="34">
        <f>SUM(G14:G16)</f>
        <v>31875</v>
      </c>
      <c r="H17" s="34"/>
      <c r="I17" s="35">
        <f>SUM(I14:I16)</f>
        <v>30000</v>
      </c>
      <c r="J17" s="35">
        <f>SUM(J14:J16)</f>
        <v>1875</v>
      </c>
      <c r="K17" s="34"/>
    </row>
    <row r="18" spans="1:11" ht="13.5" customHeight="1">
      <c r="A18" s="65" t="s">
        <v>14</v>
      </c>
      <c r="B18" s="62" t="s">
        <v>19</v>
      </c>
      <c r="C18" s="56" t="s">
        <v>52</v>
      </c>
      <c r="D18" s="57">
        <v>2019</v>
      </c>
      <c r="E18" s="57">
        <v>2026</v>
      </c>
      <c r="F18" s="11">
        <v>2019</v>
      </c>
      <c r="G18" s="34">
        <f aca="true" t="shared" si="1" ref="G18:G28">H18+I18+J18+K18</f>
        <v>10625</v>
      </c>
      <c r="H18" s="37">
        <f>H22+H26+H34++H38</f>
        <v>0</v>
      </c>
      <c r="I18" s="38">
        <f aca="true" t="shared" si="2" ref="I18:J20">I22+I26+I34++I38+I30</f>
        <v>10000</v>
      </c>
      <c r="J18" s="38">
        <f t="shared" si="2"/>
        <v>625</v>
      </c>
      <c r="K18" s="37">
        <f>K22+K26+K34++K38</f>
        <v>0</v>
      </c>
    </row>
    <row r="19" spans="1:11" ht="13.5" customHeight="1">
      <c r="A19" s="65"/>
      <c r="B19" s="62"/>
      <c r="C19" s="56"/>
      <c r="D19" s="57"/>
      <c r="E19" s="57"/>
      <c r="F19" s="11">
        <v>2020</v>
      </c>
      <c r="G19" s="34">
        <f t="shared" si="1"/>
        <v>10625</v>
      </c>
      <c r="H19" s="37">
        <f>H23+H27+H35++H39</f>
        <v>0</v>
      </c>
      <c r="I19" s="38">
        <f t="shared" si="2"/>
        <v>10000</v>
      </c>
      <c r="J19" s="38">
        <f t="shared" si="2"/>
        <v>625</v>
      </c>
      <c r="K19" s="37">
        <f>K23+K27+K35++K39</f>
        <v>0</v>
      </c>
    </row>
    <row r="20" spans="1:11" ht="13.5" customHeight="1">
      <c r="A20" s="65"/>
      <c r="B20" s="62"/>
      <c r="C20" s="56"/>
      <c r="D20" s="57"/>
      <c r="E20" s="57"/>
      <c r="F20" s="11">
        <v>2021</v>
      </c>
      <c r="G20" s="34">
        <f t="shared" si="1"/>
        <v>10625</v>
      </c>
      <c r="H20" s="37">
        <f>H24+H28+H36++H40</f>
        <v>0</v>
      </c>
      <c r="I20" s="38">
        <f t="shared" si="2"/>
        <v>10000</v>
      </c>
      <c r="J20" s="38">
        <f t="shared" si="2"/>
        <v>625</v>
      </c>
      <c r="K20" s="37">
        <f>K24+K28+K36++K40</f>
        <v>0</v>
      </c>
    </row>
    <row r="21" spans="1:11" ht="12.75">
      <c r="A21" s="65"/>
      <c r="B21" s="55" t="s">
        <v>13</v>
      </c>
      <c r="C21" s="55"/>
      <c r="D21" s="55"/>
      <c r="E21" s="55"/>
      <c r="F21" s="55"/>
      <c r="G21" s="34">
        <f>H21+I21+J21+K21</f>
        <v>31875</v>
      </c>
      <c r="H21" s="34">
        <f>SUM(H18:H20)</f>
        <v>0</v>
      </c>
      <c r="I21" s="35">
        <f>SUM(I18:I20)</f>
        <v>30000</v>
      </c>
      <c r="J21" s="35">
        <f>SUM(J18:J20)</f>
        <v>1875</v>
      </c>
      <c r="K21" s="34">
        <f>K25+K29+K37++K41</f>
        <v>0</v>
      </c>
    </row>
    <row r="22" spans="1:11" ht="30.75" customHeight="1">
      <c r="A22" s="64" t="s">
        <v>33</v>
      </c>
      <c r="B22" s="49" t="s">
        <v>50</v>
      </c>
      <c r="C22" s="56" t="s">
        <v>52</v>
      </c>
      <c r="D22" s="57">
        <v>2019</v>
      </c>
      <c r="E22" s="57">
        <v>2026</v>
      </c>
      <c r="F22" s="11">
        <v>2019</v>
      </c>
      <c r="G22" s="37">
        <f t="shared" si="1"/>
        <v>4325</v>
      </c>
      <c r="H22" s="37"/>
      <c r="I22" s="38">
        <v>4000</v>
      </c>
      <c r="J22" s="38">
        <v>325</v>
      </c>
      <c r="K22" s="39">
        <v>0</v>
      </c>
    </row>
    <row r="23" spans="1:11" ht="30.75" customHeight="1">
      <c r="A23" s="64"/>
      <c r="B23" s="49"/>
      <c r="C23" s="56"/>
      <c r="D23" s="57"/>
      <c r="E23" s="57"/>
      <c r="F23" s="11">
        <v>2020</v>
      </c>
      <c r="G23" s="37">
        <f t="shared" si="1"/>
        <v>4325</v>
      </c>
      <c r="H23" s="37"/>
      <c r="I23" s="38">
        <v>4070.58824</v>
      </c>
      <c r="J23" s="38">
        <v>254.41176</v>
      </c>
      <c r="K23" s="39">
        <v>0</v>
      </c>
    </row>
    <row r="24" spans="1:11" ht="30.75" customHeight="1">
      <c r="A24" s="64"/>
      <c r="B24" s="49"/>
      <c r="C24" s="56"/>
      <c r="D24" s="57"/>
      <c r="E24" s="57"/>
      <c r="F24" s="11">
        <v>2021</v>
      </c>
      <c r="G24" s="37">
        <f t="shared" si="1"/>
        <v>4325.00003</v>
      </c>
      <c r="H24" s="37"/>
      <c r="I24" s="38">
        <v>4070.58823</v>
      </c>
      <c r="J24" s="38">
        <v>254.4118</v>
      </c>
      <c r="K24" s="39">
        <v>0</v>
      </c>
    </row>
    <row r="25" spans="1:11" ht="12.75">
      <c r="A25" s="64"/>
      <c r="B25" s="55" t="s">
        <v>12</v>
      </c>
      <c r="C25" s="55"/>
      <c r="D25" s="55"/>
      <c r="E25" s="55"/>
      <c r="F25" s="55"/>
      <c r="G25" s="34">
        <f>H25+I25+J25+K25</f>
        <v>12975.000030000001</v>
      </c>
      <c r="H25" s="34">
        <f>SUM(H22:H24)</f>
        <v>0</v>
      </c>
      <c r="I25" s="35">
        <f>SUM(I22:I24)</f>
        <v>12141.17647</v>
      </c>
      <c r="J25" s="35">
        <f>SUM(J22:J24)</f>
        <v>833.8235599999999</v>
      </c>
      <c r="K25" s="36">
        <f>K22+K24</f>
        <v>0</v>
      </c>
    </row>
    <row r="26" spans="1:11" ht="14.25" customHeight="1">
      <c r="A26" s="65" t="s">
        <v>34</v>
      </c>
      <c r="B26" s="60" t="s">
        <v>16</v>
      </c>
      <c r="C26" s="56" t="s">
        <v>52</v>
      </c>
      <c r="D26" s="57">
        <v>2019</v>
      </c>
      <c r="E26" s="57">
        <v>2026</v>
      </c>
      <c r="F26" s="11">
        <v>2019</v>
      </c>
      <c r="G26" s="37">
        <f t="shared" si="1"/>
        <v>4200</v>
      </c>
      <c r="H26" s="37"/>
      <c r="I26" s="38">
        <v>4000</v>
      </c>
      <c r="J26" s="38">
        <v>200</v>
      </c>
      <c r="K26" s="39">
        <v>0</v>
      </c>
    </row>
    <row r="27" spans="1:11" ht="14.25" customHeight="1">
      <c r="A27" s="65"/>
      <c r="B27" s="60"/>
      <c r="C27" s="56"/>
      <c r="D27" s="57"/>
      <c r="E27" s="57"/>
      <c r="F27" s="11">
        <v>2020</v>
      </c>
      <c r="G27" s="37">
        <f t="shared" si="1"/>
        <v>4200.099999999999</v>
      </c>
      <c r="H27" s="37"/>
      <c r="I27" s="38">
        <v>3953.03529</v>
      </c>
      <c r="J27" s="38">
        <v>247.06471</v>
      </c>
      <c r="K27" s="39">
        <v>0</v>
      </c>
    </row>
    <row r="28" spans="1:11" ht="14.25" customHeight="1">
      <c r="A28" s="65"/>
      <c r="B28" s="60"/>
      <c r="C28" s="56"/>
      <c r="D28" s="57"/>
      <c r="E28" s="57"/>
      <c r="F28" s="11">
        <v>2021</v>
      </c>
      <c r="G28" s="37">
        <f t="shared" si="1"/>
        <v>4199.99998</v>
      </c>
      <c r="H28" s="37"/>
      <c r="I28" s="38">
        <v>3952.94118</v>
      </c>
      <c r="J28" s="38">
        <v>247.0588</v>
      </c>
      <c r="K28" s="39">
        <v>0</v>
      </c>
    </row>
    <row r="29" spans="1:11" s="4" customFormat="1" ht="12.75">
      <c r="A29" s="65"/>
      <c r="B29" s="55" t="s">
        <v>12</v>
      </c>
      <c r="C29" s="55"/>
      <c r="D29" s="55"/>
      <c r="E29" s="55"/>
      <c r="F29" s="55"/>
      <c r="G29" s="34">
        <f aca="true" t="shared" si="3" ref="G29:G34">H29+I29+J29+K29</f>
        <v>12600.099979999999</v>
      </c>
      <c r="H29" s="34">
        <f>SUM(H26:H28)</f>
        <v>0</v>
      </c>
      <c r="I29" s="35">
        <f>SUM(I26:I28)</f>
        <v>11905.97647</v>
      </c>
      <c r="J29" s="35">
        <f>SUM(J26:J28)</f>
        <v>694.12351</v>
      </c>
      <c r="K29" s="36">
        <f>K26+K28</f>
        <v>0</v>
      </c>
    </row>
    <row r="30" spans="1:11" s="4" customFormat="1" ht="21.75" customHeight="1">
      <c r="A30" s="65" t="s">
        <v>35</v>
      </c>
      <c r="B30" s="60" t="s">
        <v>69</v>
      </c>
      <c r="C30" s="56" t="s">
        <v>52</v>
      </c>
      <c r="D30" s="57">
        <v>2019</v>
      </c>
      <c r="E30" s="57">
        <v>2026</v>
      </c>
      <c r="F30" s="11">
        <v>2019</v>
      </c>
      <c r="G30" s="37">
        <f t="shared" si="3"/>
        <v>2100</v>
      </c>
      <c r="H30" s="37"/>
      <c r="I30" s="38">
        <v>2000</v>
      </c>
      <c r="J30" s="38">
        <v>100</v>
      </c>
      <c r="K30" s="39">
        <v>0</v>
      </c>
    </row>
    <row r="31" spans="1:11" s="4" customFormat="1" ht="21.75" customHeight="1">
      <c r="A31" s="65"/>
      <c r="B31" s="60"/>
      <c r="C31" s="56"/>
      <c r="D31" s="57"/>
      <c r="E31" s="57"/>
      <c r="F31" s="11">
        <v>2020</v>
      </c>
      <c r="G31" s="37">
        <f t="shared" si="3"/>
        <v>2099.9</v>
      </c>
      <c r="H31" s="37"/>
      <c r="I31" s="38">
        <v>1976.37647</v>
      </c>
      <c r="J31" s="38">
        <v>123.52353</v>
      </c>
      <c r="K31" s="39">
        <v>0</v>
      </c>
    </row>
    <row r="32" spans="1:11" s="4" customFormat="1" ht="21.75" customHeight="1">
      <c r="A32" s="65"/>
      <c r="B32" s="60"/>
      <c r="C32" s="56"/>
      <c r="D32" s="57"/>
      <c r="E32" s="57"/>
      <c r="F32" s="11">
        <v>2021</v>
      </c>
      <c r="G32" s="37">
        <f t="shared" si="3"/>
        <v>2099.99999</v>
      </c>
      <c r="H32" s="37"/>
      <c r="I32" s="38">
        <v>1976.47059</v>
      </c>
      <c r="J32" s="38">
        <v>123.5294</v>
      </c>
      <c r="K32" s="39">
        <v>0</v>
      </c>
    </row>
    <row r="33" spans="1:11" ht="12.75">
      <c r="A33" s="65"/>
      <c r="B33" s="55" t="s">
        <v>12</v>
      </c>
      <c r="C33" s="55"/>
      <c r="D33" s="55"/>
      <c r="E33" s="55"/>
      <c r="F33" s="55"/>
      <c r="G33" s="34">
        <f t="shared" si="3"/>
        <v>6299.89999</v>
      </c>
      <c r="H33" s="34">
        <f>SUM(H30:H32)</f>
        <v>0</v>
      </c>
      <c r="I33" s="35">
        <f>SUM(I30:I32)</f>
        <v>5952.84706</v>
      </c>
      <c r="J33" s="35">
        <f>SUM(J30:J32)</f>
        <v>347.05293</v>
      </c>
      <c r="K33" s="36"/>
    </row>
    <row r="34" spans="1:11" ht="15.75" customHeight="1">
      <c r="A34" s="65" t="s">
        <v>46</v>
      </c>
      <c r="B34" s="49" t="s">
        <v>48</v>
      </c>
      <c r="C34" s="56" t="s">
        <v>52</v>
      </c>
      <c r="D34" s="57">
        <v>2019</v>
      </c>
      <c r="E34" s="57">
        <v>2026</v>
      </c>
      <c r="F34" s="11">
        <v>2019</v>
      </c>
      <c r="G34" s="37">
        <f t="shared" si="3"/>
        <v>0</v>
      </c>
      <c r="H34" s="37"/>
      <c r="I34" s="38"/>
      <c r="J34" s="38">
        <v>0</v>
      </c>
      <c r="K34" s="39">
        <v>0</v>
      </c>
    </row>
    <row r="35" spans="1:11" ht="15.75" customHeight="1">
      <c r="A35" s="65"/>
      <c r="B35" s="49"/>
      <c r="C35" s="56"/>
      <c r="D35" s="57"/>
      <c r="E35" s="57"/>
      <c r="F35" s="11">
        <v>2020</v>
      </c>
      <c r="G35" s="37">
        <f aca="true" t="shared" si="4" ref="G35:G43">H35+I35+J35+K35</f>
        <v>0</v>
      </c>
      <c r="H35" s="37"/>
      <c r="I35" s="38"/>
      <c r="J35" s="38">
        <v>0</v>
      </c>
      <c r="K35" s="39">
        <v>0</v>
      </c>
    </row>
    <row r="36" spans="1:11" ht="15.75" customHeight="1">
      <c r="A36" s="65"/>
      <c r="B36" s="49"/>
      <c r="C36" s="56"/>
      <c r="D36" s="57"/>
      <c r="E36" s="57"/>
      <c r="F36" s="11">
        <v>2021</v>
      </c>
      <c r="G36" s="37">
        <f t="shared" si="4"/>
        <v>0</v>
      </c>
      <c r="H36" s="37"/>
      <c r="I36" s="38"/>
      <c r="J36" s="38">
        <v>0</v>
      </c>
      <c r="K36" s="39">
        <v>0</v>
      </c>
    </row>
    <row r="37" spans="1:11" ht="12.75">
      <c r="A37" s="65"/>
      <c r="B37" s="58" t="s">
        <v>12</v>
      </c>
      <c r="C37" s="58"/>
      <c r="D37" s="58"/>
      <c r="E37" s="58"/>
      <c r="F37" s="58"/>
      <c r="G37" s="34">
        <f t="shared" si="4"/>
        <v>0</v>
      </c>
      <c r="H37" s="34">
        <f>SUM(H34:H36)</f>
        <v>0</v>
      </c>
      <c r="I37" s="35">
        <f>SUM(I34:I36)</f>
        <v>0</v>
      </c>
      <c r="J37" s="35">
        <f>SUM(J34:J36)</f>
        <v>0</v>
      </c>
      <c r="K37" s="36">
        <f>K34+K36</f>
        <v>0</v>
      </c>
    </row>
    <row r="38" spans="1:11" ht="30.75" customHeight="1">
      <c r="A38" s="65" t="s">
        <v>47</v>
      </c>
      <c r="B38" s="49" t="s">
        <v>49</v>
      </c>
      <c r="C38" s="56" t="s">
        <v>52</v>
      </c>
      <c r="D38" s="57">
        <v>2019</v>
      </c>
      <c r="E38" s="57">
        <v>2026</v>
      </c>
      <c r="F38" s="11">
        <v>2019</v>
      </c>
      <c r="G38" s="37">
        <f t="shared" si="4"/>
        <v>0</v>
      </c>
      <c r="H38" s="37"/>
      <c r="I38" s="38"/>
      <c r="J38" s="38">
        <v>0</v>
      </c>
      <c r="K38" s="39">
        <v>0</v>
      </c>
    </row>
    <row r="39" spans="1:11" ht="30.75" customHeight="1">
      <c r="A39" s="65"/>
      <c r="B39" s="49"/>
      <c r="C39" s="56"/>
      <c r="D39" s="57"/>
      <c r="E39" s="57"/>
      <c r="F39" s="11">
        <v>2020</v>
      </c>
      <c r="G39" s="37">
        <f t="shared" si="4"/>
        <v>0</v>
      </c>
      <c r="H39" s="37"/>
      <c r="I39" s="38"/>
      <c r="J39" s="38">
        <v>0</v>
      </c>
      <c r="K39" s="39">
        <v>0</v>
      </c>
    </row>
    <row r="40" spans="1:11" ht="30.75" customHeight="1">
      <c r="A40" s="65"/>
      <c r="B40" s="49"/>
      <c r="C40" s="56"/>
      <c r="D40" s="57"/>
      <c r="E40" s="57"/>
      <c r="F40" s="11">
        <v>2021</v>
      </c>
      <c r="G40" s="37">
        <f t="shared" si="4"/>
        <v>0</v>
      </c>
      <c r="H40" s="37"/>
      <c r="I40" s="38"/>
      <c r="J40" s="38">
        <v>0</v>
      </c>
      <c r="K40" s="39">
        <v>0</v>
      </c>
    </row>
    <row r="41" spans="1:11" ht="12.75">
      <c r="A41" s="65"/>
      <c r="B41" s="58" t="s">
        <v>12</v>
      </c>
      <c r="C41" s="58"/>
      <c r="D41" s="58"/>
      <c r="E41" s="58"/>
      <c r="F41" s="58"/>
      <c r="G41" s="34">
        <f t="shared" si="4"/>
        <v>0</v>
      </c>
      <c r="H41" s="34">
        <f>SUM(H38:H40)</f>
        <v>0</v>
      </c>
      <c r="I41" s="35">
        <f>SUM(I38:I40)</f>
        <v>0</v>
      </c>
      <c r="J41" s="35">
        <f>SUM(J38:J40)</f>
        <v>0</v>
      </c>
      <c r="K41" s="36">
        <f>K38+K40</f>
        <v>0</v>
      </c>
    </row>
    <row r="42" spans="1:11" ht="19.5" customHeight="1">
      <c r="A42" s="61" t="s">
        <v>23</v>
      </c>
      <c r="B42" s="50" t="s">
        <v>17</v>
      </c>
      <c r="C42" s="56" t="s">
        <v>41</v>
      </c>
      <c r="D42" s="57">
        <v>2019</v>
      </c>
      <c r="E42" s="57">
        <v>2026</v>
      </c>
      <c r="F42" s="11">
        <v>2019</v>
      </c>
      <c r="G42" s="37">
        <f t="shared" si="4"/>
        <v>0</v>
      </c>
      <c r="H42" s="31">
        <f aca="true" t="shared" si="5" ref="H42:K43">H46</f>
        <v>0</v>
      </c>
      <c r="I42" s="40">
        <f t="shared" si="5"/>
        <v>0</v>
      </c>
      <c r="J42" s="40">
        <f t="shared" si="5"/>
        <v>0</v>
      </c>
      <c r="K42" s="41">
        <f t="shared" si="5"/>
        <v>0</v>
      </c>
    </row>
    <row r="43" spans="1:11" ht="19.5" customHeight="1">
      <c r="A43" s="61"/>
      <c r="B43" s="50"/>
      <c r="C43" s="56"/>
      <c r="D43" s="57"/>
      <c r="E43" s="57"/>
      <c r="F43" s="11">
        <v>2020</v>
      </c>
      <c r="G43" s="37">
        <f t="shared" si="4"/>
        <v>0</v>
      </c>
      <c r="H43" s="31">
        <f t="shared" si="5"/>
        <v>0</v>
      </c>
      <c r="I43" s="40">
        <f t="shared" si="5"/>
        <v>0</v>
      </c>
      <c r="J43" s="40">
        <f t="shared" si="5"/>
        <v>0</v>
      </c>
      <c r="K43" s="41">
        <f t="shared" si="5"/>
        <v>0</v>
      </c>
    </row>
    <row r="44" spans="1:11" ht="19.5" customHeight="1">
      <c r="A44" s="61"/>
      <c r="B44" s="50"/>
      <c r="C44" s="56"/>
      <c r="D44" s="57"/>
      <c r="E44" s="57"/>
      <c r="F44" s="11">
        <v>2021</v>
      </c>
      <c r="G44" s="37"/>
      <c r="H44" s="31"/>
      <c r="I44" s="40"/>
      <c r="J44" s="40"/>
      <c r="K44" s="41"/>
    </row>
    <row r="45" spans="1:11" ht="17.25" customHeight="1">
      <c r="A45" s="61"/>
      <c r="B45" s="55" t="s">
        <v>13</v>
      </c>
      <c r="C45" s="55"/>
      <c r="D45" s="55"/>
      <c r="E45" s="55"/>
      <c r="F45" s="55"/>
      <c r="G45" s="42">
        <f>G49</f>
        <v>0</v>
      </c>
      <c r="H45" s="34">
        <f>SUM(H42:H44)</f>
        <v>0</v>
      </c>
      <c r="I45" s="35">
        <f>SUM(I42:I44)</f>
        <v>0</v>
      </c>
      <c r="J45" s="35">
        <f>SUM(J42:J44)</f>
        <v>0</v>
      </c>
      <c r="K45" s="43">
        <f>K49</f>
        <v>0</v>
      </c>
    </row>
    <row r="46" spans="1:11" ht="29.25" customHeight="1">
      <c r="A46" s="65" t="s">
        <v>36</v>
      </c>
      <c r="B46" s="63" t="s">
        <v>30</v>
      </c>
      <c r="C46" s="56" t="s">
        <v>41</v>
      </c>
      <c r="D46" s="57">
        <v>2019</v>
      </c>
      <c r="E46" s="57">
        <v>2026</v>
      </c>
      <c r="F46" s="11">
        <v>2019</v>
      </c>
      <c r="G46" s="37">
        <f>H46+I46+J46+K46</f>
        <v>0</v>
      </c>
      <c r="H46" s="31">
        <v>0</v>
      </c>
      <c r="I46" s="40">
        <v>0</v>
      </c>
      <c r="J46" s="40">
        <v>0</v>
      </c>
      <c r="K46" s="41">
        <v>0</v>
      </c>
    </row>
    <row r="47" spans="1:11" ht="29.25" customHeight="1">
      <c r="A47" s="65"/>
      <c r="B47" s="63"/>
      <c r="C47" s="56"/>
      <c r="D47" s="57"/>
      <c r="E47" s="57"/>
      <c r="F47" s="11">
        <v>2020</v>
      </c>
      <c r="G47" s="37">
        <f>H47+I47+J47+K47</f>
        <v>0</v>
      </c>
      <c r="H47" s="31">
        <v>0</v>
      </c>
      <c r="I47" s="40">
        <v>0</v>
      </c>
      <c r="J47" s="40">
        <v>0</v>
      </c>
      <c r="K47" s="41">
        <v>0</v>
      </c>
    </row>
    <row r="48" spans="1:11" ht="29.25" customHeight="1">
      <c r="A48" s="65"/>
      <c r="B48" s="63"/>
      <c r="C48" s="56"/>
      <c r="D48" s="57"/>
      <c r="E48" s="57"/>
      <c r="F48" s="11">
        <v>2021</v>
      </c>
      <c r="G48" s="37">
        <f>H48+I48+J48+K48</f>
        <v>0</v>
      </c>
      <c r="H48" s="31"/>
      <c r="I48" s="40"/>
      <c r="J48" s="40">
        <v>0</v>
      </c>
      <c r="K48" s="41"/>
    </row>
    <row r="49" spans="1:11" ht="11.25" customHeight="1">
      <c r="A49" s="65"/>
      <c r="B49" s="55" t="s">
        <v>12</v>
      </c>
      <c r="C49" s="55"/>
      <c r="D49" s="55"/>
      <c r="E49" s="55"/>
      <c r="F49" s="55"/>
      <c r="G49" s="42">
        <v>0</v>
      </c>
      <c r="H49" s="34">
        <f>SUM(H46:H48)</f>
        <v>0</v>
      </c>
      <c r="I49" s="35">
        <f>SUM(I46:I48)</f>
        <v>0</v>
      </c>
      <c r="J49" s="35">
        <f>SUM(J46:J48)</f>
        <v>0</v>
      </c>
      <c r="K49" s="43">
        <v>0</v>
      </c>
    </row>
    <row r="50" spans="1:11" ht="18" customHeight="1">
      <c r="A50" s="61">
        <v>2</v>
      </c>
      <c r="B50" s="62" t="s">
        <v>38</v>
      </c>
      <c r="C50" s="56" t="s">
        <v>52</v>
      </c>
      <c r="D50" s="57">
        <v>2019</v>
      </c>
      <c r="E50" s="57">
        <v>2026</v>
      </c>
      <c r="F50" s="11">
        <v>2019</v>
      </c>
      <c r="G50" s="34">
        <f aca="true" t="shared" si="6" ref="G50:G64">H50+I50+J50+K50</f>
        <v>102</v>
      </c>
      <c r="H50" s="34">
        <f aca="true" t="shared" si="7" ref="H50:K52">H54+H62</f>
        <v>0</v>
      </c>
      <c r="I50" s="35">
        <f t="shared" si="7"/>
        <v>0</v>
      </c>
      <c r="J50" s="35">
        <f t="shared" si="7"/>
        <v>102</v>
      </c>
      <c r="K50" s="36">
        <f t="shared" si="7"/>
        <v>0</v>
      </c>
    </row>
    <row r="51" spans="1:11" ht="18" customHeight="1">
      <c r="A51" s="61"/>
      <c r="B51" s="62"/>
      <c r="C51" s="56"/>
      <c r="D51" s="57"/>
      <c r="E51" s="57"/>
      <c r="F51" s="11">
        <v>2020</v>
      </c>
      <c r="G51" s="34">
        <f t="shared" si="6"/>
        <v>29.9</v>
      </c>
      <c r="H51" s="34">
        <f t="shared" si="7"/>
        <v>0</v>
      </c>
      <c r="I51" s="35">
        <f t="shared" si="7"/>
        <v>0</v>
      </c>
      <c r="J51" s="35">
        <f t="shared" si="7"/>
        <v>29.9</v>
      </c>
      <c r="K51" s="36">
        <f t="shared" si="7"/>
        <v>0</v>
      </c>
    </row>
    <row r="52" spans="1:11" ht="18" customHeight="1">
      <c r="A52" s="61"/>
      <c r="B52" s="62"/>
      <c r="C52" s="56"/>
      <c r="D52" s="57"/>
      <c r="E52" s="57"/>
      <c r="F52" s="11">
        <v>2021</v>
      </c>
      <c r="G52" s="34">
        <f t="shared" si="6"/>
        <v>32.7</v>
      </c>
      <c r="H52" s="34">
        <f t="shared" si="7"/>
        <v>0</v>
      </c>
      <c r="I52" s="35">
        <f t="shared" si="7"/>
        <v>0</v>
      </c>
      <c r="J52" s="35">
        <f t="shared" si="7"/>
        <v>32.7</v>
      </c>
      <c r="K52" s="36">
        <f t="shared" si="7"/>
        <v>0</v>
      </c>
    </row>
    <row r="53" spans="1:11" ht="12.75">
      <c r="A53" s="61"/>
      <c r="B53" s="55" t="s">
        <v>13</v>
      </c>
      <c r="C53" s="55"/>
      <c r="D53" s="55"/>
      <c r="E53" s="55"/>
      <c r="F53" s="55"/>
      <c r="G53" s="34">
        <f>H53+I53+J53+K53</f>
        <v>164.60000000000002</v>
      </c>
      <c r="H53" s="34">
        <f>SUM(H50:H52)</f>
        <v>0</v>
      </c>
      <c r="I53" s="35">
        <f>SUM(I50:I52)</f>
        <v>0</v>
      </c>
      <c r="J53" s="35">
        <f>SUM(J50:J52)</f>
        <v>164.60000000000002</v>
      </c>
      <c r="K53" s="36">
        <f>K50+K52</f>
        <v>0</v>
      </c>
    </row>
    <row r="54" spans="1:11" ht="12.75">
      <c r="A54" s="61" t="s">
        <v>15</v>
      </c>
      <c r="B54" s="62" t="s">
        <v>37</v>
      </c>
      <c r="C54" s="56" t="s">
        <v>52</v>
      </c>
      <c r="D54" s="57">
        <v>2019</v>
      </c>
      <c r="E54" s="57">
        <v>2026</v>
      </c>
      <c r="F54" s="11">
        <v>2019</v>
      </c>
      <c r="G54" s="37">
        <f t="shared" si="6"/>
        <v>40</v>
      </c>
      <c r="H54" s="37">
        <f aca="true" t="shared" si="8" ref="H54:K56">H58</f>
        <v>0</v>
      </c>
      <c r="I54" s="38">
        <f t="shared" si="8"/>
        <v>0</v>
      </c>
      <c r="J54" s="38">
        <f t="shared" si="8"/>
        <v>40</v>
      </c>
      <c r="K54" s="39">
        <f t="shared" si="8"/>
        <v>0</v>
      </c>
    </row>
    <row r="55" spans="1:11" ht="12.75">
      <c r="A55" s="61"/>
      <c r="B55" s="62"/>
      <c r="C55" s="56"/>
      <c r="D55" s="57"/>
      <c r="E55" s="57"/>
      <c r="F55" s="11">
        <v>2020</v>
      </c>
      <c r="G55" s="37">
        <f t="shared" si="6"/>
        <v>0</v>
      </c>
      <c r="H55" s="37">
        <f t="shared" si="8"/>
        <v>0</v>
      </c>
      <c r="I55" s="38">
        <f t="shared" si="8"/>
        <v>0</v>
      </c>
      <c r="J55" s="38">
        <f t="shared" si="8"/>
        <v>0</v>
      </c>
      <c r="K55" s="39">
        <f t="shared" si="8"/>
        <v>0</v>
      </c>
    </row>
    <row r="56" spans="1:11" ht="12.75">
      <c r="A56" s="61"/>
      <c r="B56" s="62"/>
      <c r="C56" s="56"/>
      <c r="D56" s="57"/>
      <c r="E56" s="57"/>
      <c r="F56" s="11">
        <v>2021</v>
      </c>
      <c r="G56" s="37">
        <f t="shared" si="6"/>
        <v>0</v>
      </c>
      <c r="H56" s="37">
        <f t="shared" si="8"/>
        <v>0</v>
      </c>
      <c r="I56" s="38">
        <f t="shared" si="8"/>
        <v>0</v>
      </c>
      <c r="J56" s="38">
        <f t="shared" si="8"/>
        <v>0</v>
      </c>
      <c r="K56" s="39">
        <f t="shared" si="8"/>
        <v>0</v>
      </c>
    </row>
    <row r="57" spans="1:11" ht="12.75">
      <c r="A57" s="61"/>
      <c r="B57" s="55" t="s">
        <v>13</v>
      </c>
      <c r="C57" s="55"/>
      <c r="D57" s="55"/>
      <c r="E57" s="55"/>
      <c r="F57" s="55"/>
      <c r="G57" s="34">
        <f>H57+I57+J57+K57</f>
        <v>40</v>
      </c>
      <c r="H57" s="34">
        <f>SUM(H54:H56)</f>
        <v>0</v>
      </c>
      <c r="I57" s="35">
        <f>SUM(I54:I56)</f>
        <v>0</v>
      </c>
      <c r="J57" s="35">
        <f>SUM(J54:J56)</f>
        <v>40</v>
      </c>
      <c r="K57" s="36">
        <f>K54+K56</f>
        <v>0</v>
      </c>
    </row>
    <row r="58" spans="1:11" ht="25.5" customHeight="1">
      <c r="A58" s="65" t="s">
        <v>39</v>
      </c>
      <c r="B58" s="63" t="s">
        <v>44</v>
      </c>
      <c r="C58" s="56" t="s">
        <v>52</v>
      </c>
      <c r="D58" s="57">
        <v>2019</v>
      </c>
      <c r="E58" s="57">
        <v>2026</v>
      </c>
      <c r="F58" s="11">
        <v>2019</v>
      </c>
      <c r="G58" s="37">
        <f t="shared" si="6"/>
        <v>40</v>
      </c>
      <c r="H58" s="37">
        <v>0</v>
      </c>
      <c r="I58" s="38">
        <v>0</v>
      </c>
      <c r="J58" s="38">
        <v>40</v>
      </c>
      <c r="K58" s="39">
        <v>0</v>
      </c>
    </row>
    <row r="59" spans="1:11" ht="25.5" customHeight="1">
      <c r="A59" s="65"/>
      <c r="B59" s="63"/>
      <c r="C59" s="56"/>
      <c r="D59" s="57"/>
      <c r="E59" s="57"/>
      <c r="F59" s="11">
        <v>2020</v>
      </c>
      <c r="G59" s="37">
        <f t="shared" si="6"/>
        <v>0</v>
      </c>
      <c r="H59" s="37">
        <v>0</v>
      </c>
      <c r="I59" s="38">
        <v>0</v>
      </c>
      <c r="J59" s="38">
        <v>0</v>
      </c>
      <c r="K59" s="39">
        <v>0</v>
      </c>
    </row>
    <row r="60" spans="1:11" ht="25.5" customHeight="1">
      <c r="A60" s="65"/>
      <c r="B60" s="63"/>
      <c r="C60" s="56"/>
      <c r="D60" s="57"/>
      <c r="E60" s="57"/>
      <c r="F60" s="11">
        <v>2021</v>
      </c>
      <c r="G60" s="37">
        <f t="shared" si="6"/>
        <v>0</v>
      </c>
      <c r="H60" s="37">
        <v>0</v>
      </c>
      <c r="I60" s="38">
        <v>0</v>
      </c>
      <c r="J60" s="38">
        <v>0</v>
      </c>
      <c r="K60" s="39">
        <v>0</v>
      </c>
    </row>
    <row r="61" spans="1:11" ht="12.75">
      <c r="A61" s="65"/>
      <c r="B61" s="55" t="s">
        <v>12</v>
      </c>
      <c r="C61" s="55"/>
      <c r="D61" s="55"/>
      <c r="E61" s="55"/>
      <c r="F61" s="55"/>
      <c r="G61" s="34">
        <f>H61+I61+J61+K61</f>
        <v>40</v>
      </c>
      <c r="H61" s="34">
        <f>SUM(H58:H60)</f>
        <v>0</v>
      </c>
      <c r="I61" s="35">
        <f>SUM(I58:I60)</f>
        <v>0</v>
      </c>
      <c r="J61" s="35">
        <f>SUM(J58:J60)</f>
        <v>40</v>
      </c>
      <c r="K61" s="36">
        <f>K58+K60</f>
        <v>0</v>
      </c>
    </row>
    <row r="62" spans="1:11" ht="12.75">
      <c r="A62" s="61" t="s">
        <v>31</v>
      </c>
      <c r="B62" s="62" t="s">
        <v>18</v>
      </c>
      <c r="C62" s="56" t="s">
        <v>52</v>
      </c>
      <c r="D62" s="57">
        <v>2019</v>
      </c>
      <c r="E62" s="57">
        <v>2026</v>
      </c>
      <c r="F62" s="11">
        <v>2019</v>
      </c>
      <c r="G62" s="37">
        <f t="shared" si="6"/>
        <v>62</v>
      </c>
      <c r="H62" s="37">
        <f aca="true" t="shared" si="9" ref="H62:K63">H66</f>
        <v>0</v>
      </c>
      <c r="I62" s="38">
        <f t="shared" si="9"/>
        <v>0</v>
      </c>
      <c r="J62" s="38">
        <f t="shared" si="9"/>
        <v>62</v>
      </c>
      <c r="K62" s="39">
        <f t="shared" si="9"/>
        <v>0</v>
      </c>
    </row>
    <row r="63" spans="1:11" ht="12.75">
      <c r="A63" s="61"/>
      <c r="B63" s="62"/>
      <c r="C63" s="56"/>
      <c r="D63" s="57"/>
      <c r="E63" s="57"/>
      <c r="F63" s="11">
        <v>2020</v>
      </c>
      <c r="G63" s="37">
        <f t="shared" si="6"/>
        <v>29.9</v>
      </c>
      <c r="H63" s="37">
        <f t="shared" si="9"/>
        <v>0</v>
      </c>
      <c r="I63" s="38">
        <f t="shared" si="9"/>
        <v>0</v>
      </c>
      <c r="J63" s="38">
        <f t="shared" si="9"/>
        <v>29.9</v>
      </c>
      <c r="K63" s="39">
        <f t="shared" si="9"/>
        <v>0</v>
      </c>
    </row>
    <row r="64" spans="1:11" ht="12.75">
      <c r="A64" s="61"/>
      <c r="B64" s="62"/>
      <c r="C64" s="56"/>
      <c r="D64" s="57"/>
      <c r="E64" s="57"/>
      <c r="F64" s="11">
        <v>2021</v>
      </c>
      <c r="G64" s="37">
        <f t="shared" si="6"/>
        <v>32.7</v>
      </c>
      <c r="H64" s="37">
        <f>H68</f>
        <v>0</v>
      </c>
      <c r="I64" s="38">
        <f>I68</f>
        <v>0</v>
      </c>
      <c r="J64" s="38">
        <f>J68</f>
        <v>32.7</v>
      </c>
      <c r="K64" s="39">
        <f>K68</f>
        <v>0</v>
      </c>
    </row>
    <row r="65" spans="1:11" ht="12.75">
      <c r="A65" s="61"/>
      <c r="B65" s="55" t="s">
        <v>13</v>
      </c>
      <c r="C65" s="55"/>
      <c r="D65" s="55"/>
      <c r="E65" s="55"/>
      <c r="F65" s="55"/>
      <c r="G65" s="34">
        <f aca="true" t="shared" si="10" ref="G65:G73">H65+I65+J65+K65</f>
        <v>124.60000000000001</v>
      </c>
      <c r="H65" s="34">
        <f>SUM(H62:H64)</f>
        <v>0</v>
      </c>
      <c r="I65" s="35">
        <f>SUM(I62:I64)</f>
        <v>0</v>
      </c>
      <c r="J65" s="35">
        <f>SUM(J62:J64)</f>
        <v>124.60000000000001</v>
      </c>
      <c r="K65" s="34">
        <f>SUM(K62:K64)</f>
        <v>0</v>
      </c>
    </row>
    <row r="66" spans="1:11" ht="34.5" customHeight="1">
      <c r="A66" s="64" t="s">
        <v>40</v>
      </c>
      <c r="B66" s="63" t="s">
        <v>45</v>
      </c>
      <c r="C66" s="56" t="s">
        <v>52</v>
      </c>
      <c r="D66" s="57">
        <v>2019</v>
      </c>
      <c r="E66" s="57">
        <v>2026</v>
      </c>
      <c r="F66" s="11">
        <v>2019</v>
      </c>
      <c r="G66" s="37">
        <f t="shared" si="10"/>
        <v>62</v>
      </c>
      <c r="H66" s="37">
        <v>0</v>
      </c>
      <c r="I66" s="38">
        <v>0</v>
      </c>
      <c r="J66" s="38">
        <v>62</v>
      </c>
      <c r="K66" s="39">
        <v>0</v>
      </c>
    </row>
    <row r="67" spans="1:11" ht="34.5" customHeight="1">
      <c r="A67" s="64"/>
      <c r="B67" s="63"/>
      <c r="C67" s="56"/>
      <c r="D67" s="57"/>
      <c r="E67" s="57"/>
      <c r="F67" s="11">
        <v>2020</v>
      </c>
      <c r="G67" s="37">
        <f t="shared" si="10"/>
        <v>29.9</v>
      </c>
      <c r="H67" s="37">
        <v>0</v>
      </c>
      <c r="I67" s="38">
        <v>0</v>
      </c>
      <c r="J67" s="38">
        <v>29.9</v>
      </c>
      <c r="K67" s="39">
        <v>0</v>
      </c>
    </row>
    <row r="68" spans="1:11" ht="34.5" customHeight="1">
      <c r="A68" s="64"/>
      <c r="B68" s="63"/>
      <c r="C68" s="56"/>
      <c r="D68" s="57"/>
      <c r="E68" s="57"/>
      <c r="F68" s="11">
        <v>2021</v>
      </c>
      <c r="G68" s="37">
        <f t="shared" si="10"/>
        <v>32.7</v>
      </c>
      <c r="H68" s="37">
        <v>0</v>
      </c>
      <c r="I68" s="38">
        <v>0</v>
      </c>
      <c r="J68" s="38">
        <v>32.7</v>
      </c>
      <c r="K68" s="39">
        <v>0</v>
      </c>
    </row>
    <row r="69" spans="1:11" ht="12.75">
      <c r="A69" s="64"/>
      <c r="B69" s="55" t="s">
        <v>12</v>
      </c>
      <c r="C69" s="55"/>
      <c r="D69" s="55"/>
      <c r="E69" s="55"/>
      <c r="F69" s="55"/>
      <c r="G69" s="34">
        <f t="shared" si="10"/>
        <v>124.60000000000001</v>
      </c>
      <c r="H69" s="34">
        <f>SUM(H66:H68)</f>
        <v>0</v>
      </c>
      <c r="I69" s="35">
        <f>SUM(I66:I68)</f>
        <v>0</v>
      </c>
      <c r="J69" s="35">
        <f>SUM(J66:J68)</f>
        <v>124.60000000000001</v>
      </c>
      <c r="K69" s="36">
        <f>SUM(K66:K68)</f>
        <v>0</v>
      </c>
    </row>
    <row r="70" spans="1:11" ht="14.25" customHeight="1">
      <c r="A70" s="51">
        <v>3</v>
      </c>
      <c r="B70" s="52" t="s">
        <v>56</v>
      </c>
      <c r="C70" s="53" t="s">
        <v>53</v>
      </c>
      <c r="D70" s="53">
        <v>2019</v>
      </c>
      <c r="E70" s="57">
        <v>2026</v>
      </c>
      <c r="F70" s="11">
        <v>2019</v>
      </c>
      <c r="G70" s="34">
        <f t="shared" si="10"/>
        <v>0</v>
      </c>
      <c r="H70" s="34">
        <f aca="true" t="shared" si="11" ref="H70:K72">H74+H98</f>
        <v>0</v>
      </c>
      <c r="I70" s="35">
        <f t="shared" si="11"/>
        <v>0</v>
      </c>
      <c r="J70" s="35">
        <f t="shared" si="11"/>
        <v>0</v>
      </c>
      <c r="K70" s="36">
        <f t="shared" si="11"/>
        <v>0</v>
      </c>
    </row>
    <row r="71" spans="1:11" ht="14.25" customHeight="1">
      <c r="A71" s="51"/>
      <c r="B71" s="52"/>
      <c r="C71" s="53"/>
      <c r="D71" s="53"/>
      <c r="E71" s="57"/>
      <c r="F71" s="11">
        <v>2020</v>
      </c>
      <c r="G71" s="34">
        <f t="shared" si="10"/>
        <v>205.2</v>
      </c>
      <c r="H71" s="34">
        <f t="shared" si="11"/>
        <v>0</v>
      </c>
      <c r="I71" s="35">
        <f t="shared" si="11"/>
        <v>0</v>
      </c>
      <c r="J71" s="35">
        <f t="shared" si="11"/>
        <v>205.2</v>
      </c>
      <c r="K71" s="36">
        <f t="shared" si="11"/>
        <v>0</v>
      </c>
    </row>
    <row r="72" spans="1:11" ht="14.25" customHeight="1">
      <c r="A72" s="51"/>
      <c r="B72" s="52"/>
      <c r="C72" s="53"/>
      <c r="D72" s="53"/>
      <c r="E72" s="57"/>
      <c r="F72" s="11">
        <v>2021</v>
      </c>
      <c r="G72" s="34">
        <f t="shared" si="10"/>
        <v>1600.6</v>
      </c>
      <c r="H72" s="34">
        <f t="shared" si="11"/>
        <v>0</v>
      </c>
      <c r="I72" s="35">
        <f t="shared" si="11"/>
        <v>0</v>
      </c>
      <c r="J72" s="35">
        <f t="shared" si="11"/>
        <v>1600.6</v>
      </c>
      <c r="K72" s="36">
        <f t="shared" si="11"/>
        <v>0</v>
      </c>
    </row>
    <row r="73" spans="1:11" ht="12.75">
      <c r="A73" s="51"/>
      <c r="B73" s="55" t="s">
        <v>12</v>
      </c>
      <c r="C73" s="55"/>
      <c r="D73" s="55"/>
      <c r="E73" s="55"/>
      <c r="F73" s="55"/>
      <c r="G73" s="34">
        <f t="shared" si="10"/>
        <v>1805.8</v>
      </c>
      <c r="H73" s="34">
        <f>SUM(H70:H72)</f>
        <v>0</v>
      </c>
      <c r="I73" s="35">
        <f>SUM(I70:I72)</f>
        <v>0</v>
      </c>
      <c r="J73" s="35">
        <f>SUM(J70:J72)</f>
        <v>1805.8</v>
      </c>
      <c r="K73" s="36">
        <f>SUM(K70:K72)</f>
        <v>0</v>
      </c>
    </row>
    <row r="74" spans="1:11" ht="12.75">
      <c r="A74" s="51" t="s">
        <v>57</v>
      </c>
      <c r="B74" s="52" t="s">
        <v>58</v>
      </c>
      <c r="C74" s="53" t="s">
        <v>53</v>
      </c>
      <c r="D74" s="53">
        <v>2019</v>
      </c>
      <c r="E74" s="57">
        <v>2026</v>
      </c>
      <c r="F74" s="11">
        <v>2019</v>
      </c>
      <c r="G74" s="34">
        <f aca="true" t="shared" si="12" ref="G74:G80">H74+I74+J74+K74</f>
        <v>0</v>
      </c>
      <c r="H74" s="37">
        <f aca="true" t="shared" si="13" ref="H74:K76">H78+H82</f>
        <v>0</v>
      </c>
      <c r="I74" s="38">
        <f t="shared" si="13"/>
        <v>0</v>
      </c>
      <c r="J74" s="38">
        <f t="shared" si="13"/>
        <v>0</v>
      </c>
      <c r="K74" s="37">
        <f t="shared" si="13"/>
        <v>0</v>
      </c>
    </row>
    <row r="75" spans="1:11" ht="12.75">
      <c r="A75" s="51"/>
      <c r="B75" s="52"/>
      <c r="C75" s="53"/>
      <c r="D75" s="53"/>
      <c r="E75" s="57"/>
      <c r="F75" s="11">
        <v>2020</v>
      </c>
      <c r="G75" s="34">
        <f t="shared" si="12"/>
        <v>205.2</v>
      </c>
      <c r="H75" s="37">
        <f t="shared" si="13"/>
        <v>0</v>
      </c>
      <c r="I75" s="38">
        <f t="shared" si="13"/>
        <v>0</v>
      </c>
      <c r="J75" s="38">
        <f t="shared" si="13"/>
        <v>205.2</v>
      </c>
      <c r="K75" s="37">
        <f t="shared" si="13"/>
        <v>0</v>
      </c>
    </row>
    <row r="76" spans="1:11" ht="12.75">
      <c r="A76" s="51"/>
      <c r="B76" s="52"/>
      <c r="C76" s="53"/>
      <c r="D76" s="53"/>
      <c r="E76" s="57"/>
      <c r="F76" s="11">
        <v>2021</v>
      </c>
      <c r="G76" s="34">
        <f t="shared" si="12"/>
        <v>1600.6</v>
      </c>
      <c r="H76" s="37">
        <f t="shared" si="13"/>
        <v>0</v>
      </c>
      <c r="I76" s="38">
        <f t="shared" si="13"/>
        <v>0</v>
      </c>
      <c r="J76" s="38">
        <f t="shared" si="13"/>
        <v>1600.6</v>
      </c>
      <c r="K76" s="37">
        <f t="shared" si="13"/>
        <v>0</v>
      </c>
    </row>
    <row r="77" spans="1:11" ht="12.75">
      <c r="A77" s="51"/>
      <c r="B77" s="55" t="s">
        <v>12</v>
      </c>
      <c r="C77" s="55"/>
      <c r="D77" s="55"/>
      <c r="E77" s="55"/>
      <c r="F77" s="55"/>
      <c r="G77" s="34">
        <f>H77+I77+J77+K77</f>
        <v>1805.8</v>
      </c>
      <c r="H77" s="34">
        <f>SUM(H74:H76)</f>
        <v>0</v>
      </c>
      <c r="I77" s="35">
        <f>SUM(I74:I76)</f>
        <v>0</v>
      </c>
      <c r="J77" s="35">
        <f>SUM(J74:J76)</f>
        <v>1805.8</v>
      </c>
      <c r="K77" s="36">
        <f>SUM(K74:K76)</f>
        <v>0</v>
      </c>
    </row>
    <row r="78" spans="1:11" ht="12.75">
      <c r="A78" s="64" t="s">
        <v>59</v>
      </c>
      <c r="B78" s="73" t="s">
        <v>60</v>
      </c>
      <c r="C78" s="56" t="s">
        <v>52</v>
      </c>
      <c r="D78" s="57">
        <v>2019</v>
      </c>
      <c r="E78" s="57">
        <v>2026</v>
      </c>
      <c r="F78" s="11">
        <v>2019</v>
      </c>
      <c r="G78" s="37">
        <f t="shared" si="12"/>
        <v>0</v>
      </c>
      <c r="H78" s="37"/>
      <c r="I78" s="38"/>
      <c r="J78" s="38">
        <v>0</v>
      </c>
      <c r="K78" s="39">
        <v>0</v>
      </c>
    </row>
    <row r="79" spans="1:11" ht="12.75">
      <c r="A79" s="64"/>
      <c r="B79" s="73"/>
      <c r="C79" s="56"/>
      <c r="D79" s="57"/>
      <c r="E79" s="57"/>
      <c r="F79" s="11">
        <v>2020</v>
      </c>
      <c r="G79" s="37">
        <f t="shared" si="12"/>
        <v>0</v>
      </c>
      <c r="H79" s="37"/>
      <c r="I79" s="38"/>
      <c r="J79" s="38"/>
      <c r="K79" s="39">
        <v>0</v>
      </c>
    </row>
    <row r="80" spans="1:11" ht="12.75">
      <c r="A80" s="64"/>
      <c r="B80" s="73"/>
      <c r="C80" s="56"/>
      <c r="D80" s="57"/>
      <c r="E80" s="57"/>
      <c r="F80" s="11">
        <v>2021</v>
      </c>
      <c r="G80" s="37">
        <f t="shared" si="12"/>
        <v>692.1</v>
      </c>
      <c r="H80" s="37"/>
      <c r="I80" s="38"/>
      <c r="J80" s="38">
        <v>692.1</v>
      </c>
      <c r="K80" s="39">
        <v>0</v>
      </c>
    </row>
    <row r="81" spans="1:11" ht="12.75">
      <c r="A81" s="64"/>
      <c r="B81" s="55" t="s">
        <v>12</v>
      </c>
      <c r="C81" s="55"/>
      <c r="D81" s="55"/>
      <c r="E81" s="55"/>
      <c r="F81" s="55"/>
      <c r="G81" s="34">
        <f>H81+I81+J81+K81</f>
        <v>692.1</v>
      </c>
      <c r="H81" s="34">
        <f>SUM(H78:H80)</f>
        <v>0</v>
      </c>
      <c r="I81" s="35">
        <f>SUM(I78:I80)</f>
        <v>0</v>
      </c>
      <c r="J81" s="35">
        <f>SUM(J78:J80)</f>
        <v>692.1</v>
      </c>
      <c r="K81" s="36">
        <f>SUM(K78:K80)</f>
        <v>0</v>
      </c>
    </row>
    <row r="82" spans="1:11" ht="12.75">
      <c r="A82" s="64" t="s">
        <v>61</v>
      </c>
      <c r="B82" s="73" t="s">
        <v>62</v>
      </c>
      <c r="C82" s="56" t="s">
        <v>52</v>
      </c>
      <c r="D82" s="57">
        <v>2019</v>
      </c>
      <c r="E82" s="57">
        <v>2026</v>
      </c>
      <c r="F82" s="11">
        <v>2019</v>
      </c>
      <c r="G82" s="37">
        <f>H82+I82+J82+K82</f>
        <v>0</v>
      </c>
      <c r="H82" s="37"/>
      <c r="I82" s="38"/>
      <c r="J82" s="38">
        <v>0</v>
      </c>
      <c r="K82" s="39">
        <v>0</v>
      </c>
    </row>
    <row r="83" spans="1:11" ht="12.75">
      <c r="A83" s="64"/>
      <c r="B83" s="73"/>
      <c r="C83" s="56"/>
      <c r="D83" s="57"/>
      <c r="E83" s="57"/>
      <c r="F83" s="11">
        <v>2020</v>
      </c>
      <c r="G83" s="37">
        <f>H83+I83+J83+K83</f>
        <v>205.2</v>
      </c>
      <c r="H83" s="37"/>
      <c r="I83" s="38"/>
      <c r="J83" s="38">
        <v>205.2</v>
      </c>
      <c r="K83" s="39">
        <v>0</v>
      </c>
    </row>
    <row r="84" spans="1:11" ht="12.75">
      <c r="A84" s="64"/>
      <c r="B84" s="73"/>
      <c r="C84" s="56"/>
      <c r="D84" s="57"/>
      <c r="E84" s="57"/>
      <c r="F84" s="11">
        <v>2021</v>
      </c>
      <c r="G84" s="37">
        <f>H84+I84+J84+K84</f>
        <v>908.5</v>
      </c>
      <c r="H84" s="37"/>
      <c r="I84" s="38"/>
      <c r="J84" s="38">
        <v>908.5</v>
      </c>
      <c r="K84" s="39">
        <v>0</v>
      </c>
    </row>
    <row r="85" spans="1:11" ht="12.75">
      <c r="A85" s="64"/>
      <c r="B85" s="55" t="s">
        <v>12</v>
      </c>
      <c r="C85" s="55"/>
      <c r="D85" s="55"/>
      <c r="E85" s="55"/>
      <c r="F85" s="55"/>
      <c r="G85" s="34">
        <f>H85+I85+J85+K85</f>
        <v>1113.7</v>
      </c>
      <c r="H85" s="34">
        <f>SUM(H82:H84)</f>
        <v>0</v>
      </c>
      <c r="I85" s="35">
        <f>SUM(I82:I84)</f>
        <v>0</v>
      </c>
      <c r="J85" s="35">
        <f>SUM(J82:J84)</f>
        <v>1113.7</v>
      </c>
      <c r="K85" s="36">
        <f>SUM(K82:K84)</f>
        <v>0</v>
      </c>
    </row>
  </sheetData>
  <sheetProtection selectLockedCells="1" selectUnlockedCells="1"/>
  <mergeCells count="124">
    <mergeCell ref="D2:K2"/>
    <mergeCell ref="C3:K3"/>
    <mergeCell ref="B77:F77"/>
    <mergeCell ref="A78:A81"/>
    <mergeCell ref="B78:B80"/>
    <mergeCell ref="C78:C80"/>
    <mergeCell ref="D78:D80"/>
    <mergeCell ref="E78:E80"/>
    <mergeCell ref="E74:E76"/>
    <mergeCell ref="B81:F81"/>
    <mergeCell ref="B85:F85"/>
    <mergeCell ref="A82:A85"/>
    <mergeCell ref="B82:B84"/>
    <mergeCell ref="C82:C84"/>
    <mergeCell ref="D82:D84"/>
    <mergeCell ref="A74:A77"/>
    <mergeCell ref="B74:B76"/>
    <mergeCell ref="E82:E84"/>
    <mergeCell ref="C74:C76"/>
    <mergeCell ref="D74:D76"/>
    <mergeCell ref="E70:E72"/>
    <mergeCell ref="B73:F73"/>
    <mergeCell ref="A66:A69"/>
    <mergeCell ref="B66:B68"/>
    <mergeCell ref="C66:C68"/>
    <mergeCell ref="A70:A73"/>
    <mergeCell ref="B70:B72"/>
    <mergeCell ref="C70:C72"/>
    <mergeCell ref="D70:D72"/>
    <mergeCell ref="A54:A57"/>
    <mergeCell ref="B54:B56"/>
    <mergeCell ref="D54:D56"/>
    <mergeCell ref="B69:F69"/>
    <mergeCell ref="B57:F57"/>
    <mergeCell ref="D66:D68"/>
    <mergeCell ref="E66:E68"/>
    <mergeCell ref="C62:C64"/>
    <mergeCell ref="B65:F65"/>
    <mergeCell ref="D34:D36"/>
    <mergeCell ref="E58:E60"/>
    <mergeCell ref="B61:F61"/>
    <mergeCell ref="A46:A49"/>
    <mergeCell ref="B46:B48"/>
    <mergeCell ref="C46:C48"/>
    <mergeCell ref="D46:D48"/>
    <mergeCell ref="A50:A53"/>
    <mergeCell ref="B50:B52"/>
    <mergeCell ref="A58:A61"/>
    <mergeCell ref="E18:E20"/>
    <mergeCell ref="B29:F29"/>
    <mergeCell ref="E26:E28"/>
    <mergeCell ref="E30:E32"/>
    <mergeCell ref="C18:C20"/>
    <mergeCell ref="D18:D20"/>
    <mergeCell ref="B21:F21"/>
    <mergeCell ref="E22:E24"/>
    <mergeCell ref="C30:C32"/>
    <mergeCell ref="D30:D32"/>
    <mergeCell ref="F7:F8"/>
    <mergeCell ref="B7:B8"/>
    <mergeCell ref="A34:A37"/>
    <mergeCell ref="B34:B36"/>
    <mergeCell ref="A18:A21"/>
    <mergeCell ref="B18:B20"/>
    <mergeCell ref="B33:F33"/>
    <mergeCell ref="E34:E36"/>
    <mergeCell ref="B22:B24"/>
    <mergeCell ref="C22:C24"/>
    <mergeCell ref="C10:C12"/>
    <mergeCell ref="D10:D12"/>
    <mergeCell ref="B17:F17"/>
    <mergeCell ref="E10:E12"/>
    <mergeCell ref="C14:C16"/>
    <mergeCell ref="D14:D16"/>
    <mergeCell ref="E14:E16"/>
    <mergeCell ref="F1:K1"/>
    <mergeCell ref="A5:K5"/>
    <mergeCell ref="A14:A17"/>
    <mergeCell ref="B14:B16"/>
    <mergeCell ref="A10:A13"/>
    <mergeCell ref="B10:B12"/>
    <mergeCell ref="B13:F13"/>
    <mergeCell ref="A7:A8"/>
    <mergeCell ref="G7:K7"/>
    <mergeCell ref="D7:E7"/>
    <mergeCell ref="C50:C52"/>
    <mergeCell ref="A22:A25"/>
    <mergeCell ref="A26:A29"/>
    <mergeCell ref="C26:C28"/>
    <mergeCell ref="A30:A33"/>
    <mergeCell ref="A38:A41"/>
    <mergeCell ref="B38:B40"/>
    <mergeCell ref="A42:A45"/>
    <mergeCell ref="B42:B44"/>
    <mergeCell ref="D22:D24"/>
    <mergeCell ref="B37:F37"/>
    <mergeCell ref="B45:F45"/>
    <mergeCell ref="A62:A65"/>
    <mergeCell ref="E50:E52"/>
    <mergeCell ref="E54:E56"/>
    <mergeCell ref="B62:B64"/>
    <mergeCell ref="B58:B60"/>
    <mergeCell ref="C58:C60"/>
    <mergeCell ref="D58:D60"/>
    <mergeCell ref="C7:C8"/>
    <mergeCell ref="D62:D64"/>
    <mergeCell ref="E62:E64"/>
    <mergeCell ref="C38:C40"/>
    <mergeCell ref="B25:F25"/>
    <mergeCell ref="B26:B28"/>
    <mergeCell ref="C34:C36"/>
    <mergeCell ref="D26:D28"/>
    <mergeCell ref="B30:B32"/>
    <mergeCell ref="B49:F49"/>
    <mergeCell ref="B53:F53"/>
    <mergeCell ref="C54:C56"/>
    <mergeCell ref="D38:D40"/>
    <mergeCell ref="E38:E40"/>
    <mergeCell ref="E46:E48"/>
    <mergeCell ref="B41:F41"/>
    <mergeCell ref="E42:E44"/>
    <mergeCell ref="C42:C44"/>
    <mergeCell ref="D42:D44"/>
    <mergeCell ref="D50:D52"/>
  </mergeCells>
  <printOptions/>
  <pageMargins left="0.35" right="0.17" top="0.75" bottom="0.55" header="0.3" footer="0.3"/>
  <pageSetup horizontalDpi="300" verticalDpi="300" orientation="landscape" paperSize="9" scale="79" r:id="rId1"/>
  <rowBreaks count="4" manualBreakCount="4">
    <brk id="33" max="255" man="1"/>
    <brk id="61" max="255" man="1"/>
    <brk id="95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SheetLayoutView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0" sqref="N10"/>
    </sheetView>
  </sheetViews>
  <sheetFormatPr defaultColWidth="9.00390625" defaultRowHeight="12.75"/>
  <cols>
    <col min="1" max="1" width="5.375" style="1" customWidth="1"/>
    <col min="2" max="2" width="83.75390625" style="2" customWidth="1"/>
    <col min="6" max="11" width="9.125" style="16" customWidth="1"/>
  </cols>
  <sheetData>
    <row r="1" spans="1:12" s="2" customFormat="1" ht="12.75">
      <c r="A1" s="1"/>
      <c r="B1" s="5"/>
      <c r="F1" s="26"/>
      <c r="G1" s="26"/>
      <c r="H1" s="75" t="s">
        <v>65</v>
      </c>
      <c r="I1" s="75"/>
      <c r="J1" s="75"/>
      <c r="K1" s="75"/>
      <c r="L1" s="75"/>
    </row>
    <row r="2" spans="1:12" s="2" customFormat="1" ht="27" customHeight="1">
      <c r="A2" s="1"/>
      <c r="B2" s="25"/>
      <c r="C2" s="76" t="s">
        <v>77</v>
      </c>
      <c r="D2" s="76"/>
      <c r="E2" s="76"/>
      <c r="F2" s="76"/>
      <c r="G2" s="76"/>
      <c r="H2" s="76"/>
      <c r="I2" s="76"/>
      <c r="J2" s="76"/>
      <c r="K2" s="76"/>
      <c r="L2" s="76"/>
    </row>
    <row r="3" spans="1:12" s="2" customFormat="1" ht="14.25" customHeight="1">
      <c r="A3" s="1"/>
      <c r="B3" s="25"/>
      <c r="C3" s="76" t="s">
        <v>79</v>
      </c>
      <c r="D3" s="76"/>
      <c r="E3" s="76"/>
      <c r="F3" s="76"/>
      <c r="G3" s="76"/>
      <c r="H3" s="76"/>
      <c r="I3" s="76"/>
      <c r="J3" s="76"/>
      <c r="K3" s="76"/>
      <c r="L3" s="76"/>
    </row>
    <row r="4" spans="2:19" s="44" customFormat="1" ht="12" customHeight="1">
      <c r="B4" s="81" t="s">
        <v>74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16"/>
      <c r="Q4" s="46"/>
      <c r="R4" s="46"/>
      <c r="S4" s="46"/>
    </row>
    <row r="5" spans="1:11" s="2" customFormat="1" ht="37.5" customHeight="1">
      <c r="A5" s="67" t="s">
        <v>78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2" ht="0.75" customHeight="1">
      <c r="A6" s="3"/>
      <c r="B6" s="3"/>
    </row>
    <row r="7" spans="1:12" ht="31.5" customHeight="1">
      <c r="A7" s="68"/>
      <c r="B7" s="71" t="s">
        <v>0</v>
      </c>
      <c r="C7" s="77" t="s">
        <v>20</v>
      </c>
      <c r="D7" s="78" t="s">
        <v>21</v>
      </c>
      <c r="E7" s="79"/>
      <c r="F7" s="79"/>
      <c r="G7" s="79"/>
      <c r="H7" s="79"/>
      <c r="I7" s="79"/>
      <c r="J7" s="79"/>
      <c r="K7" s="79"/>
      <c r="L7" s="80"/>
    </row>
    <row r="8" spans="1:12" ht="47.25" customHeight="1">
      <c r="A8" s="68"/>
      <c r="B8" s="71"/>
      <c r="C8" s="77"/>
      <c r="D8" s="22" t="s">
        <v>54</v>
      </c>
      <c r="E8" s="11">
        <v>2019</v>
      </c>
      <c r="F8" s="11">
        <v>2020</v>
      </c>
      <c r="G8" s="11">
        <v>2021</v>
      </c>
      <c r="H8" s="11">
        <v>2022</v>
      </c>
      <c r="I8" s="11">
        <v>2023</v>
      </c>
      <c r="J8" s="11">
        <v>2024</v>
      </c>
      <c r="K8" s="11">
        <v>2025</v>
      </c>
      <c r="L8" s="11">
        <v>2026</v>
      </c>
    </row>
    <row r="9" spans="1:12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s="16" customFormat="1" ht="12.75">
      <c r="A10" s="13">
        <v>1</v>
      </c>
      <c r="B10" s="18" t="s">
        <v>68</v>
      </c>
      <c r="C10" s="12" t="s">
        <v>22</v>
      </c>
      <c r="D10" s="12">
        <v>22</v>
      </c>
      <c r="E10" s="12">
        <v>28</v>
      </c>
      <c r="F10" s="24">
        <f>28*1.015</f>
        <v>28.419999999999998</v>
      </c>
      <c r="G10" s="24">
        <f>F10*1.014989</f>
        <v>28.845987379999997</v>
      </c>
      <c r="H10" s="24">
        <v>28.845987379999997</v>
      </c>
      <c r="I10" s="24">
        <v>28.845987379999997</v>
      </c>
      <c r="J10" s="24">
        <v>28.845987379999997</v>
      </c>
      <c r="K10" s="24">
        <v>28.845987379999997</v>
      </c>
      <c r="L10" s="24">
        <v>28.845987379999997</v>
      </c>
    </row>
    <row r="11" spans="1:12" s="16" customFormat="1" ht="41.25" customHeight="1">
      <c r="A11" s="13">
        <v>2</v>
      </c>
      <c r="B11" s="18" t="s">
        <v>66</v>
      </c>
      <c r="C11" s="12" t="s">
        <v>67</v>
      </c>
      <c r="D11" s="12">
        <v>26.2</v>
      </c>
      <c r="E11" s="12">
        <v>26.8</v>
      </c>
      <c r="F11" s="24">
        <v>27</v>
      </c>
      <c r="G11" s="24">
        <v>37</v>
      </c>
      <c r="H11" s="24">
        <v>37</v>
      </c>
      <c r="I11" s="24">
        <v>37</v>
      </c>
      <c r="J11" s="24">
        <v>37</v>
      </c>
      <c r="K11" s="24">
        <v>37</v>
      </c>
      <c r="L11" s="24">
        <v>37</v>
      </c>
    </row>
    <row r="12" spans="1:12" ht="12.75">
      <c r="A12" s="13">
        <v>3</v>
      </c>
      <c r="B12" s="18" t="s">
        <v>71</v>
      </c>
      <c r="C12" s="19"/>
      <c r="D12" s="11"/>
      <c r="E12" s="11"/>
      <c r="F12" s="11"/>
      <c r="G12" s="11"/>
      <c r="H12" s="19"/>
      <c r="I12" s="19"/>
      <c r="J12" s="19"/>
      <c r="K12" s="19"/>
      <c r="L12" s="19"/>
    </row>
    <row r="13" spans="1:12" ht="12.75">
      <c r="A13" s="14"/>
      <c r="B13" s="20" t="s">
        <v>29</v>
      </c>
      <c r="C13" s="11" t="s">
        <v>22</v>
      </c>
      <c r="D13" s="11">
        <v>23</v>
      </c>
      <c r="E13" s="11">
        <v>14</v>
      </c>
      <c r="F13" s="11">
        <v>14</v>
      </c>
      <c r="G13" s="11">
        <v>14</v>
      </c>
      <c r="H13" s="11">
        <v>15</v>
      </c>
      <c r="I13" s="11">
        <v>16</v>
      </c>
      <c r="J13" s="11">
        <v>17</v>
      </c>
      <c r="K13" s="11">
        <v>17</v>
      </c>
      <c r="L13" s="54">
        <v>17</v>
      </c>
    </row>
    <row r="14" spans="1:12" ht="12.75">
      <c r="A14" s="14"/>
      <c r="B14" s="20" t="s">
        <v>28</v>
      </c>
      <c r="C14" s="11" t="s">
        <v>22</v>
      </c>
      <c r="D14" s="11">
        <v>44</v>
      </c>
      <c r="E14" s="11">
        <v>14</v>
      </c>
      <c r="F14" s="11">
        <v>14</v>
      </c>
      <c r="G14" s="11">
        <v>14</v>
      </c>
      <c r="H14" s="11">
        <v>15</v>
      </c>
      <c r="I14" s="11">
        <v>16</v>
      </c>
      <c r="J14" s="11">
        <v>17</v>
      </c>
      <c r="K14" s="11">
        <v>17</v>
      </c>
      <c r="L14" s="54">
        <v>17</v>
      </c>
    </row>
    <row r="15" spans="1:12" ht="25.5">
      <c r="A15" s="13">
        <v>4</v>
      </c>
      <c r="B15" s="18" t="s">
        <v>72</v>
      </c>
      <c r="C15" s="19"/>
      <c r="D15" s="11"/>
      <c r="E15" s="11"/>
      <c r="F15" s="11"/>
      <c r="G15" s="11"/>
      <c r="H15" s="19"/>
      <c r="I15" s="19"/>
      <c r="J15" s="19"/>
      <c r="K15" s="19"/>
      <c r="L15" s="19"/>
    </row>
    <row r="16" spans="1:12" ht="12.75">
      <c r="A16" s="13"/>
      <c r="B16" s="20" t="s">
        <v>29</v>
      </c>
      <c r="C16" s="11" t="s">
        <v>22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2.75">
      <c r="A17" s="13"/>
      <c r="B17" s="20" t="s">
        <v>28</v>
      </c>
      <c r="C17" s="11" t="s">
        <v>22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56.25" customHeight="1">
      <c r="A18" s="13">
        <v>5</v>
      </c>
      <c r="B18" s="18" t="s">
        <v>73</v>
      </c>
      <c r="C18" s="19"/>
      <c r="D18" s="11"/>
      <c r="E18" s="11"/>
      <c r="F18" s="11"/>
      <c r="G18" s="11"/>
      <c r="H18" s="19"/>
      <c r="I18" s="19"/>
      <c r="J18" s="19"/>
      <c r="K18" s="19"/>
      <c r="L18" s="19"/>
    </row>
    <row r="19" spans="1:12" ht="12.75">
      <c r="A19" s="13"/>
      <c r="B19" s="20" t="s">
        <v>29</v>
      </c>
      <c r="C19" s="11" t="s">
        <v>22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ht="51">
      <c r="A20" s="13">
        <v>6</v>
      </c>
      <c r="B20" s="15" t="s">
        <v>24</v>
      </c>
      <c r="C20" s="11" t="s">
        <v>22</v>
      </c>
      <c r="D20" s="11">
        <v>7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2</v>
      </c>
      <c r="K20" s="11">
        <v>2</v>
      </c>
      <c r="L20" s="11">
        <v>2</v>
      </c>
    </row>
    <row r="21" spans="1:12" ht="38.25">
      <c r="A21" s="13">
        <v>7</v>
      </c>
      <c r="B21" s="15" t="s">
        <v>42</v>
      </c>
      <c r="C21" s="17"/>
      <c r="D21" s="11"/>
      <c r="E21" s="11"/>
      <c r="F21" s="11"/>
      <c r="G21" s="11"/>
      <c r="H21" s="19"/>
      <c r="I21" s="19"/>
      <c r="J21" s="19"/>
      <c r="K21" s="19"/>
      <c r="L21" s="19"/>
    </row>
    <row r="22" spans="1:12" s="16" customFormat="1" ht="12.75">
      <c r="A22" s="13"/>
      <c r="B22" s="20" t="s">
        <v>26</v>
      </c>
      <c r="C22" s="11" t="s">
        <v>22</v>
      </c>
      <c r="D22" s="23">
        <v>176</v>
      </c>
      <c r="E22" s="23">
        <v>160</v>
      </c>
      <c r="F22" s="23">
        <v>160</v>
      </c>
      <c r="G22" s="23">
        <v>160</v>
      </c>
      <c r="H22" s="23"/>
      <c r="I22" s="23"/>
      <c r="J22" s="23"/>
      <c r="K22" s="23"/>
      <c r="L22" s="23"/>
    </row>
    <row r="23" spans="1:12" ht="51">
      <c r="A23" s="13">
        <v>8</v>
      </c>
      <c r="B23" s="15" t="s">
        <v>43</v>
      </c>
      <c r="C23" s="17" t="s">
        <v>25</v>
      </c>
      <c r="D23" s="11"/>
      <c r="E23" s="11"/>
      <c r="F23" s="11"/>
      <c r="G23" s="11"/>
      <c r="H23" s="19"/>
      <c r="I23" s="19"/>
      <c r="J23" s="19"/>
      <c r="K23" s="19"/>
      <c r="L23" s="19"/>
    </row>
    <row r="24" spans="1:12" ht="12.75">
      <c r="A24" s="14"/>
      <c r="B24" s="20" t="s">
        <v>27</v>
      </c>
      <c r="C24" s="11" t="s">
        <v>22</v>
      </c>
      <c r="D24" s="23">
        <v>1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</row>
    <row r="25" spans="1:12" ht="25.5">
      <c r="A25" s="13">
        <v>9</v>
      </c>
      <c r="B25" s="15" t="s">
        <v>63</v>
      </c>
      <c r="C25" s="11" t="s">
        <v>22</v>
      </c>
      <c r="D25" s="11"/>
      <c r="E25" s="11">
        <v>0</v>
      </c>
      <c r="F25" s="11">
        <v>0</v>
      </c>
      <c r="G25" s="11">
        <v>1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</row>
    <row r="26" spans="1:12" ht="25.5">
      <c r="A26" s="13">
        <v>10</v>
      </c>
      <c r="B26" s="21" t="s">
        <v>64</v>
      </c>
      <c r="C26" s="11" t="s">
        <v>22</v>
      </c>
      <c r="D26" s="11"/>
      <c r="E26" s="11">
        <v>0</v>
      </c>
      <c r="F26" s="11">
        <v>0</v>
      </c>
      <c r="G26" s="11">
        <v>1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</row>
  </sheetData>
  <sheetProtection/>
  <mergeCells count="9">
    <mergeCell ref="H1:L1"/>
    <mergeCell ref="C2:L2"/>
    <mergeCell ref="A5:K5"/>
    <mergeCell ref="C7:C8"/>
    <mergeCell ref="A7:A8"/>
    <mergeCell ref="B7:B8"/>
    <mergeCell ref="D7:L7"/>
    <mergeCell ref="B4:L4"/>
    <mergeCell ref="C3:L3"/>
  </mergeCells>
  <printOptions/>
  <pageMargins left="0" right="0" top="0.3937007874015748" bottom="0" header="0.5118110236220472" footer="0.5118110236220472"/>
  <pageSetup fitToHeight="3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С. Семенова</dc:creator>
  <cp:keywords/>
  <dc:description/>
  <cp:lastModifiedBy>12</cp:lastModifiedBy>
  <cp:lastPrinted>2023-10-04T09:49:14Z</cp:lastPrinted>
  <dcterms:created xsi:type="dcterms:W3CDTF">2014-04-07T09:44:37Z</dcterms:created>
  <dcterms:modified xsi:type="dcterms:W3CDTF">2023-10-04T09:49:16Z</dcterms:modified>
  <cp:category/>
  <cp:version/>
  <cp:contentType/>
  <cp:contentStatus/>
</cp:coreProperties>
</file>