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7950" activeTab="0"/>
  </bookViews>
  <sheets>
    <sheet name="Приложение 1" sheetId="1" r:id="rId1"/>
    <sheet name="Приложение 3" sheetId="2" r:id="rId2"/>
  </sheets>
  <definedNames>
    <definedName name="_xlnm.Print_Titles" localSheetId="0">'Приложение 1'!$5:$7</definedName>
    <definedName name="_xlnm.Print_Titles" localSheetId="1">'Приложение 3'!$5:$6</definedName>
    <definedName name="_xlnm.Print_Area" localSheetId="0">'Приложение 1'!$A$1:$K$151</definedName>
  </definedNames>
  <calcPr fullCalcOnLoad="1"/>
</workbook>
</file>

<file path=xl/sharedStrings.xml><?xml version="1.0" encoding="utf-8"?>
<sst xmlns="http://schemas.openxmlformats.org/spreadsheetml/2006/main" count="360" uniqueCount="217">
  <si>
    <t>№</t>
  </si>
  <si>
    <t>1.1.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</si>
  <si>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отдел бухгалтерского учета</t>
  </si>
  <si>
    <t>1.2.</t>
  </si>
  <si>
    <t>Отдел экономического развития и инвестиционной политики администрации, ФПМСП «Социально-деловой центр»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</si>
  <si>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</si>
  <si>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</si>
  <si>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</si>
  <si>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</si>
  <si>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</si>
  <si>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</si>
  <si>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</si>
  <si>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</si>
  <si>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</si>
  <si>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Комитет по управлению муниципальным имуществом и земельным ресурсам администрации</t>
  </si>
  <si>
    <t>Отдел экономического развития и инвестиционной политики администрации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</si>
  <si>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</si>
  <si>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</si>
  <si>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</si>
  <si>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</si>
  <si>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</si>
  <si>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</si>
  <si>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</si>
  <si>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</si>
  <si>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</si>
  <si>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</si>
  <si>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</si>
  <si>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</si>
  <si>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ИТОГО</t>
  </si>
  <si>
    <t>Подпрограмма 1
"Развитие и поддержка малого и среднего предпринимательства Сланцевского муниципального района"</t>
  </si>
  <si>
    <t>Содействие в доступе субъектов малого и среднего предпринимательства к финансовым и материальным ресурсам</t>
  </si>
  <si>
    <t>1.1.1.</t>
  </si>
  <si>
    <t>Итого</t>
  </si>
  <si>
    <t>1.1.2.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</si>
  <si>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</si>
  <si>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Комитет по управлению муниципальным имуществом и земельным ресурсам администрации, ФПМСП «Социально-деловой центр»</t>
  </si>
  <si>
    <t>Информационная, консультационная поддержка субъектов малого и среднего предпринимательства</t>
  </si>
  <si>
    <t>1.2.1.</t>
  </si>
  <si>
    <t>Оказание безвозмездных информационных и консультационных услуг, в том числе связанных с государственной регистрацией, в сфере предпринимательской деятельности</t>
  </si>
  <si>
    <t>1.2.2.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</si>
  <si>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</si>
  <si>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1.2.3.</t>
  </si>
  <si>
    <t>Издание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 (информационные материалы)  (в т.ч. субсидирование затрат ФПМСП)</t>
  </si>
  <si>
    <t>1.2.4.</t>
  </si>
  <si>
    <t>Оказание информационной поддержки о финансировании НХП из средств областного бюджета</t>
  </si>
  <si>
    <t>1.2.5.</t>
  </si>
  <si>
    <t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</t>
  </si>
  <si>
    <t>1.2.6.</t>
  </si>
  <si>
    <t>Оказание содействия в участие в отборе на бесплатное обучение по программе «Бизнес-акселерация»</t>
  </si>
  <si>
    <t>Содействие в продвижении продукции (работ, услуг) субъектов малого и среднего предпринимательства на товарные рынки</t>
  </si>
  <si>
    <t>1.3.1.</t>
  </si>
  <si>
    <t>1.3.2.</t>
  </si>
  <si>
    <t>Мониторинг деятельности организаций системы дополнительного и дошкольного образования по приобщению  детей к народным художественным промыслам, включающими в себя изделия народных художественных промыслов</t>
  </si>
  <si>
    <t>Отдел экономического развития и инвестиционной политики администрации, комитет образования администрации, сектор по культуре, спорту и молодежной политике администрации, ФПМСП «Социально-деловой центр»</t>
  </si>
  <si>
    <t>1.3.3.</t>
  </si>
  <si>
    <t>1.3.4.</t>
  </si>
  <si>
    <t>Создание условий для размещения нестационарных торговых объектов (НТО)</t>
  </si>
  <si>
    <t>Организация дополнительного профессионального образования по вопросам развития инвестиционной и инновационной деятельности</t>
  </si>
  <si>
    <t>1.4.1.</t>
  </si>
  <si>
    <t>Организация дополнительного профессионального образования  муниципальных служащих</t>
  </si>
  <si>
    <t>1.5.1.</t>
  </si>
  <si>
    <t>Развитие ФПМСП «Социально-деловой центр»</t>
  </si>
  <si>
    <t>1.6.1.</t>
  </si>
  <si>
    <t>Обеспечение деятельности ФПМСП «Социально-деловой центр» (в том числе за счет средств от сдачи в аренду муниципального имущества)</t>
  </si>
  <si>
    <t>1.6.2.</t>
  </si>
  <si>
    <t>Развитие инфраструктуры ФПМСП «Социально-деловой центр» (приобретение оборудования, програмного обеспечения и т.д.)  (в т.ч.субсидирование затрат ФПМСП)</t>
  </si>
  <si>
    <t>1.7.1.</t>
  </si>
  <si>
    <t>1.7.2.</t>
  </si>
  <si>
    <r>
      <t>Ремонтные работы в бизнес-инкубаторе  (в том числе за счет средств от сдачи в аренду муниципального имущества)  (</t>
    </r>
    <r>
      <rPr>
        <i/>
        <sz val="10"/>
        <rFont val="Times New Roman"/>
        <family val="1"/>
      </rPr>
      <t>в т.ч.субсидирование затрат ФПМСП</t>
    </r>
    <r>
      <rPr>
        <sz val="10"/>
        <rFont val="Times New Roman"/>
        <family val="1"/>
      </rPr>
      <t>)</t>
    </r>
  </si>
  <si>
    <t>Подпрограмма 2
«Развитие агропромышленного комплекса Сланцевского муниципального района»</t>
  </si>
  <si>
    <t>Отдел экономического развития и инвестиционной политики, отдел бухгалтерского учета, комитет по управлению муниципальным имуществом и земельными ресурсами администрации, ФПМСП «Социально-деловой центр»</t>
  </si>
  <si>
    <t>Организация и проведение обучающих семинаров для К(Ф)Х и ЛПХ</t>
  </si>
  <si>
    <t>Организация и участие в международной агропромышленной выставке-ярмарке "Агрорусь"</t>
  </si>
  <si>
    <t>Ежегодное проведение районной сельскохозяйственной ярмарки «Урожай»</t>
  </si>
  <si>
    <t>Празднование дня работников сельского хозяйства</t>
  </si>
  <si>
    <t>Отдел экономического развития и инвестиционной политики, отдел бухгалтерского учета администрации</t>
  </si>
  <si>
    <t>Субсидирование содержания маточного поголовья крупного рогатого скота сельскохозяйственным предприятиям района</t>
  </si>
  <si>
    <t>2.2.2.</t>
  </si>
  <si>
    <t>Субсидирование части затрат по приобретению минеральных удобрений и (или) средств защиты растений для К(Ф)Х</t>
  </si>
  <si>
    <t>2.2.3.</t>
  </si>
  <si>
    <t>Субсидирование части затрат по приобретению комбикорма на содержание сельскохозяйственных животных, рыбы и птицы  для К(Ф)Х и ЛПХ</t>
  </si>
  <si>
    <t>2.2.4.</t>
  </si>
  <si>
    <t>Реализация государственных полномочий по поддержке сельскохозяйственного производства</t>
  </si>
  <si>
    <t>Проведение мер по борьбе с распространением борщевика Сосновского на территории Сланцевского муниципального района</t>
  </si>
  <si>
    <t>2.3.1</t>
  </si>
  <si>
    <t>Координация деятельности городских и сельских поселений на территории Сланцевского муниципального района по борьбе с распространением борщевика Сосновского</t>
  </si>
  <si>
    <t>2.4.1</t>
  </si>
  <si>
    <t>Наименование показателя (индикатора)</t>
  </si>
  <si>
    <t>Единица измерения</t>
  </si>
  <si>
    <t>Значение показателя (индикатора)</t>
  </si>
  <si>
    <t>Число субъектов малого и среднего предпринимательства в расчете на 10 тыс. человек населения</t>
  </si>
  <si>
    <t>ед.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</si>
  <si>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</si>
  <si>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</si>
  <si>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планируемое создание рабочих мест</t>
  </si>
  <si>
    <t>Предоставление производственных и офисных помещений начинающим предпринимателям в Бизнес- инкубаторе</t>
  </si>
  <si>
    <t>количество арендаторов</t>
  </si>
  <si>
    <t>занимаемая площадь</t>
  </si>
  <si>
    <t>кв.м.</t>
  </si>
  <si>
    <t>Предоставление производственных и офисных помещений субъектам предпринимательства занятым в приоритетных  сферах деятельности в иных помещениях</t>
  </si>
  <si>
    <t>количество оказанных консультаций</t>
  </si>
  <si>
    <t>количество новых субъектов малого предпринимательства, которым оказана помощь  (ИП/ЮЛ)</t>
  </si>
  <si>
    <t>Организация и проведение мероприятий, обучающих и информационных семинаров по актуальным вопросам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</t>
  </si>
  <si>
    <t>количество мероприятий</t>
  </si>
  <si>
    <t>количество участников</t>
  </si>
  <si>
    <t>чел.</t>
  </si>
  <si>
    <t>Количество изданных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</t>
  </si>
  <si>
    <t>ед./экз.</t>
  </si>
  <si>
    <t>Занимаемая площадь под Бизнес-инубатор</t>
  </si>
  <si>
    <t>Количество сельскохозяйственных организаций</t>
  </si>
  <si>
    <t xml:space="preserve">Удельный вес прибыльных крупных и средних сельскохозяйственных организаций в их общем числе </t>
  </si>
  <si>
    <t>Количество обучающих семинаров для К(Ф)Х и ЛПХ</t>
  </si>
  <si>
    <t>Количество крестьянских (фермерских) хозяйств и граждан, ведущих ЛПХ, которые воспользовались государственной поддержкой</t>
  </si>
  <si>
    <t>К(Ф)Х</t>
  </si>
  <si>
    <t>ЛПХ</t>
  </si>
  <si>
    <t xml:space="preserve">Количество мероприятий, проводимых в сфере АПК </t>
  </si>
  <si>
    <t>Количество получателей субсидий  (К(Ф)Х и ЛПХ) по возмещению части затрат по приобретению комбикорма на содержание сельскохозяйственных животных, рыбы и птицы</t>
  </si>
  <si>
    <t>Количество получателей субсидий  (К(Ф)Х) по возмещению части затрат по приобретению минеральных удобрений и (или) средств защиты растений</t>
  </si>
  <si>
    <t>га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</si>
  <si>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   (в т.ч.субсидирование затрат ФПМСП)</t>
  </si>
  <si>
    <t>Базовый период 2018 год</t>
  </si>
  <si>
    <t>План
реализации мероприятий  муниципальной программы "Стимулирование экономической активности Сланцевского муниципального района"</t>
  </si>
  <si>
    <t>Сведения
о показателях (индикаторах) муниципальной программы «Стимулирование экономической активности Сланцевского муниципального района » и их значения</t>
  </si>
  <si>
    <t>План мероприятий (дорожной карты) по сохранению, возрождению и развитию народных художественных промыслов и ремесел</t>
  </si>
  <si>
    <t>Текущее содержание бизнес-инкубатора (в том числе за счет средств от сдачи в аренду муниципального имущества)  (в т.ч.субсидирование затрат ФПМСП)</t>
  </si>
  <si>
    <t>Программа
"Стимулирование экономической активности Сланцевского муниципального района "</t>
  </si>
  <si>
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</si>
  <si>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Организация мониторинга деятельности субъектов малого и среднего предпринимательства и потребительского рынка</t>
  </si>
  <si>
    <t>Субсидирование затрат субъектов малого предпринимательства, связанных с организацией предпринимательской деятельности</t>
  </si>
  <si>
    <t>Организационная поддержка агропромышленного комплекса</t>
  </si>
  <si>
    <t>Финансовая поддержка агропромышленного комплекса</t>
  </si>
  <si>
    <t>Развитие бизнес-инкубатора</t>
  </si>
  <si>
    <t>Кадастровые работы по образованию земельных участков из состава земель сельскохозяйственного значения</t>
  </si>
  <si>
    <t>Проведение кадастровых работ по образованию земельных участков из состава земель сельскохозяйственного значения</t>
  </si>
  <si>
    <t>Подпрограмма 3
«Развитие международного сотрудничества»</t>
  </si>
  <si>
    <t>3.1.</t>
  </si>
  <si>
    <t>Реализация мероприятий в рамках международного проекта</t>
  </si>
  <si>
    <t>3.1.1.</t>
  </si>
  <si>
    <t>2.2.1.</t>
  </si>
  <si>
    <t>2.1.4.</t>
  </si>
  <si>
    <t>2.1.3.</t>
  </si>
  <si>
    <t>2.1.2.</t>
  </si>
  <si>
    <t>2.1.1.</t>
  </si>
  <si>
    <t>Реализация мероприятий в рамках международного проекта ER13_Approach2Waste</t>
  </si>
  <si>
    <t>Организация мониторинга деятельности субъектов малого и среднего предпринимательства и потребительского рынка (обл.бюдж.)</t>
  </si>
  <si>
    <t>1.1.1.1</t>
  </si>
  <si>
    <t>1.1.1.2</t>
  </si>
  <si>
    <t>Субсидирование затрат субъектов малого предпринимательства, связанных с организацией предпринимательской деятельности (обл.бюдж.)</t>
  </si>
  <si>
    <t>1.5.2.</t>
  </si>
  <si>
    <t>Количество нестационарных торговых объектов (НТО) (не менее 3 НТО на 10 тыс. населения)</t>
  </si>
  <si>
    <t>по форме 1-ПП</t>
  </si>
  <si>
    <t>Количество отчитавшихся субъектов, в том числе</t>
  </si>
  <si>
    <t>Приложение 1
к муниципальной программе «Стимулирование экономической активности Сланцевского муниципального района»</t>
  </si>
  <si>
    <t>Численность занятых в сфере малого и среднего предпринимательства, включая индивидуальных предпринимателей</t>
  </si>
  <si>
    <t>человек</t>
  </si>
  <si>
    <t>Количество самозанятых граждан, зафиксировавших свой статус и применяющих специальный налоговый режим "Налог на профессиональный доход"</t>
  </si>
  <si>
    <t>Количество предоставленных субсидий субъектам малого предпринимательства, связанных с организацией предпринимательской деятельности</t>
  </si>
  <si>
    <t>количество социальных контрактов, заключенных гражданами на организацию или продолжение предпринимательской деятельности</t>
  </si>
  <si>
    <t>количество граждан, получивших консультацию по вопросам заключения социального контракта</t>
  </si>
  <si>
    <t>количество граждан, из числа заключивших социальный контракт в текущем календарном году, прошедших обучение основам предпринимательской деятельности</t>
  </si>
  <si>
    <t>Количество предоставленных субсидий субъектам социального предпринимательства</t>
  </si>
  <si>
    <t>9.1.</t>
  </si>
  <si>
    <t>Организация мероприятия для плательщиков налога на профессиональный доход</t>
  </si>
  <si>
    <t>Организация мероприятия для молодежного предпринимательства</t>
  </si>
  <si>
    <t>5.1.</t>
  </si>
  <si>
    <t>5.2.</t>
  </si>
  <si>
    <t>6.1.</t>
  </si>
  <si>
    <t>6.2.</t>
  </si>
  <si>
    <t>6.3.</t>
  </si>
  <si>
    <t>6.4.</t>
  </si>
  <si>
    <t>7.1.</t>
  </si>
  <si>
    <t>7.2.</t>
  </si>
  <si>
    <t>6.5.</t>
  </si>
  <si>
    <t>6.6.</t>
  </si>
  <si>
    <t>6.7.</t>
  </si>
  <si>
    <t>Развитие потребительского рынка</t>
  </si>
  <si>
    <t>8.</t>
  </si>
  <si>
    <t>8.1.</t>
  </si>
  <si>
    <t>9.</t>
  </si>
  <si>
    <t>Развитие инфраструктуры поддержки малого и среднего предпринимательства</t>
  </si>
  <si>
    <t>10.</t>
  </si>
  <si>
    <t>Субсидирование субъектов малого и среднего предпринимательства</t>
  </si>
  <si>
    <t>3.</t>
  </si>
  <si>
    <t>1.</t>
  </si>
  <si>
    <t>2.</t>
  </si>
  <si>
    <t>3.2.</t>
  </si>
  <si>
    <t>5.</t>
  </si>
  <si>
    <t>4.</t>
  </si>
  <si>
    <t>4.1.</t>
  </si>
  <si>
    <t>4.2.</t>
  </si>
  <si>
    <t>5.3.</t>
  </si>
  <si>
    <t>5.4.</t>
  </si>
  <si>
    <t>5.4.1.</t>
  </si>
  <si>
    <t>5.5.</t>
  </si>
  <si>
    <t>5.6.</t>
  </si>
  <si>
    <t>5.7.</t>
  </si>
  <si>
    <t>6.8.</t>
  </si>
  <si>
    <t>10.1</t>
  </si>
  <si>
    <t>10.2</t>
  </si>
  <si>
    <t>10.3.</t>
  </si>
  <si>
    <t>11.</t>
  </si>
  <si>
    <t>12.</t>
  </si>
  <si>
    <t>13.</t>
  </si>
  <si>
    <t>Количество программных мероприятий на уровне поселений по борьбе с распространением борщевика Сосновского</t>
  </si>
  <si>
    <t>Количество проведенных кадастровых работ</t>
  </si>
  <si>
    <t>Обеспеченность населения  площадями стационарных торговых объектов (согласно нормативу)</t>
  </si>
  <si>
    <t>по форме 1-ПОТРЕБ</t>
  </si>
  <si>
    <t xml:space="preserve">Проведение заседаний советов предпринимателей (встреч предпринимателей и др.) </t>
  </si>
  <si>
    <t>6.9.</t>
  </si>
  <si>
    <t>(в редакции постановление администрации Сланцевского муницпального района от_________2022 № ___-п)</t>
  </si>
  <si>
    <t>Приложение 3
к муниципальной программе «Стимулирование экономической активности Сланцевского муниципального района»</t>
  </si>
  <si>
    <t>Организация  участия в областных (районных) рейтинговых конкурсах, выставках,  ярмарках и семинарах  и других мероприятиях(в том числе мастеров народных художественных промыслов )</t>
  </si>
  <si>
    <t xml:space="preserve"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 </t>
  </si>
  <si>
    <t>(в редакции постановление администрации Сланцевского муницпального района от_________202_ № ___-п)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</si>
  <si>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центр», отдел бухгалтерского учета</t>
  </si>
  <si>
    <t>Отдел экономического развития и инвестиционной политики администрации, ФПМСП «Социально-деловой центр», отдел бухгалтерского учета</t>
  </si>
  <si>
    <t>утвержденной постановлением администраци Сланцевскогомуниципального района от 30.09.2019 № 1420-п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</si>
</sst>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0.0"/>
    <numFmt numFmtId="175" formatCode="#,##0.0000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000"/>
    <numFmt numFmtId="183" formatCode="0.000000"/>
    <numFmt numFmtId="184" formatCode="0.0000000"/>
  </numFmts>
  <fonts count="32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16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 indent="5"/>
    </xf>
    <xf numFmtId="0" fontId="0" fillId="0" borderId="10" xfId="0" applyFont="1" applyFill="1" applyBorder="1" applyAlignment="1">
      <alignment horizontal="left" vertical="center" wrapText="1" indent="3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 vertical="top" wrapText="1"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176" fontId="2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2" fontId="25" fillId="0" borderId="11" xfId="53" applyNumberFormat="1" applyFont="1" applyFill="1" applyBorder="1" applyAlignment="1">
      <alignment horizontal="center" vertical="center" wrapText="1"/>
      <protection/>
    </xf>
    <xf numFmtId="174" fontId="25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17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left" vertical="center" wrapText="1" indent="2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 indent="3"/>
    </xf>
    <xf numFmtId="174" fontId="0" fillId="0" borderId="10" xfId="0" applyNumberFormat="1" applyFont="1" applyFill="1" applyBorder="1" applyAlignment="1">
      <alignment horizontal="center" vertical="center" wrapText="1"/>
    </xf>
    <xf numFmtId="2" fontId="25" fillId="0" borderId="15" xfId="53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2" fontId="25" fillId="0" borderId="14" xfId="53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left" vertical="center" wrapText="1" indent="5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vertical="top" wrapText="1"/>
      <protection/>
    </xf>
    <xf numFmtId="0" fontId="25" fillId="0" borderId="10" xfId="53" applyFont="1" applyFill="1" applyBorder="1" applyAlignment="1">
      <alignment vertical="top" wrapText="1"/>
      <protection/>
    </xf>
    <xf numFmtId="0" fontId="0" fillId="0" borderId="10" xfId="0" applyFill="1" applyBorder="1" applyAlignment="1">
      <alignment horizontal="center" vertical="center" wrapText="1"/>
    </xf>
    <xf numFmtId="16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16" fontId="0" fillId="0" borderId="10" xfId="0" applyNumberForma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showZeros="0" tabSelected="1" view="pageBreakPreview" zoomScale="120" zoomScaleSheetLayoutView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57" sqref="A157"/>
      <selection pane="bottomRight" activeCell="B2" sqref="B2:K2"/>
    </sheetView>
  </sheetViews>
  <sheetFormatPr defaultColWidth="8.83203125" defaultRowHeight="12.75"/>
  <cols>
    <col min="1" max="1" width="6.83203125" style="1" customWidth="1"/>
    <col min="2" max="2" width="45.66015625" style="1" customWidth="1"/>
    <col min="3" max="3" width="36.16015625" style="40" customWidth="1"/>
    <col min="4" max="5" width="7.16015625" style="1" customWidth="1"/>
    <col min="6" max="6" width="8.5" style="1" customWidth="1"/>
    <col min="7" max="7" width="14.16015625" style="1" customWidth="1"/>
    <col min="8" max="8" width="10.83203125" style="1" customWidth="1"/>
    <col min="9" max="9" width="14.66015625" style="1" customWidth="1"/>
    <col min="10" max="10" width="14.33203125" style="1" customWidth="1"/>
    <col min="11" max="11" width="13.83203125" style="1" customWidth="1"/>
    <col min="12" max="16384" width="8.83203125" style="1" customWidth="1"/>
  </cols>
  <sheetData>
    <row r="1" spans="2:11" ht="30" customHeight="1">
      <c r="B1" s="41"/>
      <c r="C1" s="79" t="s">
        <v>152</v>
      </c>
      <c r="D1" s="79"/>
      <c r="E1" s="79"/>
      <c r="F1" s="79"/>
      <c r="G1" s="79"/>
      <c r="H1" s="79"/>
      <c r="I1" s="79"/>
      <c r="J1" s="79"/>
      <c r="K1" s="79"/>
    </row>
    <row r="2" spans="2:11" s="43" customFormat="1" ht="12.75">
      <c r="B2" s="80" t="s">
        <v>216</v>
      </c>
      <c r="C2" s="80"/>
      <c r="D2" s="80"/>
      <c r="E2" s="80"/>
      <c r="F2" s="80"/>
      <c r="G2" s="80"/>
      <c r="H2" s="80"/>
      <c r="I2" s="80"/>
      <c r="J2" s="80"/>
      <c r="K2" s="80"/>
    </row>
    <row r="3" spans="2:11" ht="15.75">
      <c r="B3" s="41"/>
      <c r="C3" s="79" t="s">
        <v>213</v>
      </c>
      <c r="D3" s="79"/>
      <c r="E3" s="79"/>
      <c r="F3" s="79"/>
      <c r="G3" s="79"/>
      <c r="H3" s="79"/>
      <c r="I3" s="79"/>
      <c r="J3" s="79"/>
      <c r="K3" s="79"/>
    </row>
    <row r="4" spans="1:11" ht="28.5" customHeight="1">
      <c r="A4" s="84" t="s">
        <v>121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22.5" customHeight="1">
      <c r="A5" s="85" t="s">
        <v>0</v>
      </c>
      <c r="B5" s="86" t="s">
        <v>16</v>
      </c>
      <c r="C5" s="86" t="s">
        <v>17</v>
      </c>
      <c r="D5" s="86" t="s">
        <v>18</v>
      </c>
      <c r="E5" s="86"/>
      <c r="F5" s="67" t="s">
        <v>19</v>
      </c>
      <c r="G5" s="87" t="s">
        <v>20</v>
      </c>
      <c r="H5" s="87"/>
      <c r="I5" s="87"/>
      <c r="J5" s="87"/>
      <c r="K5" s="87"/>
    </row>
    <row r="6" spans="1:11" ht="26.25" customHeight="1">
      <c r="A6" s="85"/>
      <c r="B6" s="86"/>
      <c r="C6" s="86"/>
      <c r="D6" s="3" t="s">
        <v>21</v>
      </c>
      <c r="E6" s="3" t="s">
        <v>22</v>
      </c>
      <c r="F6" s="67"/>
      <c r="G6" s="5" t="s">
        <v>23</v>
      </c>
      <c r="H6" s="5" t="s">
        <v>24</v>
      </c>
      <c r="I6" s="5" t="s">
        <v>25</v>
      </c>
      <c r="J6" s="5" t="s">
        <v>26</v>
      </c>
      <c r="K6" s="5" t="s">
        <v>27</v>
      </c>
    </row>
    <row r="7" spans="1:11" ht="12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</row>
    <row r="8" spans="1:11" ht="33" customHeight="1">
      <c r="A8" s="89"/>
      <c r="B8" s="73" t="s">
        <v>125</v>
      </c>
      <c r="C8" s="66" t="s">
        <v>214</v>
      </c>
      <c r="D8" s="67">
        <v>2020</v>
      </c>
      <c r="E8" s="67">
        <v>2026</v>
      </c>
      <c r="F8" s="4">
        <v>2020</v>
      </c>
      <c r="G8" s="28">
        <f aca="true" t="shared" si="0" ref="G8:K9">G11+G98+G143</f>
        <v>8804.856</v>
      </c>
      <c r="H8" s="28">
        <f t="shared" si="0"/>
        <v>0</v>
      </c>
      <c r="I8" s="28">
        <f t="shared" si="0"/>
        <v>6651.956</v>
      </c>
      <c r="J8" s="28">
        <f t="shared" si="0"/>
        <v>2152.9</v>
      </c>
      <c r="K8" s="28">
        <f t="shared" si="0"/>
        <v>0</v>
      </c>
    </row>
    <row r="9" spans="1:11" ht="31.5" customHeight="1">
      <c r="A9" s="89"/>
      <c r="B9" s="73"/>
      <c r="C9" s="66"/>
      <c r="D9" s="67"/>
      <c r="E9" s="67"/>
      <c r="F9" s="4">
        <v>2021</v>
      </c>
      <c r="G9" s="28">
        <f t="shared" si="0"/>
        <v>9368.911</v>
      </c>
      <c r="H9" s="28">
        <f t="shared" si="0"/>
        <v>0</v>
      </c>
      <c r="I9" s="28">
        <f t="shared" si="0"/>
        <v>6058.529</v>
      </c>
      <c r="J9" s="28">
        <f t="shared" si="0"/>
        <v>3310.3819999999996</v>
      </c>
      <c r="K9" s="28">
        <f t="shared" si="0"/>
        <v>0</v>
      </c>
    </row>
    <row r="10" spans="1:11" ht="13.5" customHeight="1">
      <c r="A10" s="89"/>
      <c r="B10" s="73" t="s">
        <v>28</v>
      </c>
      <c r="C10" s="73"/>
      <c r="D10" s="73"/>
      <c r="E10" s="73"/>
      <c r="F10" s="73"/>
      <c r="G10" s="30">
        <f>SUM(G8:G9)</f>
        <v>18173.767</v>
      </c>
      <c r="H10" s="30">
        <f>SUM(H8:H9)</f>
        <v>0</v>
      </c>
      <c r="I10" s="30">
        <f>SUM(I8:I9)</f>
        <v>12710.485</v>
      </c>
      <c r="J10" s="30">
        <f>SUM(J8:J9)</f>
        <v>5463.281999999999</v>
      </c>
      <c r="K10" s="30">
        <f>SUM(K8:K9)</f>
        <v>0</v>
      </c>
    </row>
    <row r="11" spans="1:11" ht="29.25" customHeight="1">
      <c r="A11" s="89"/>
      <c r="B11" s="73" t="s">
        <v>29</v>
      </c>
      <c r="C11" s="66" t="s">
        <v>214</v>
      </c>
      <c r="D11" s="67">
        <v>2020</v>
      </c>
      <c r="E11" s="67">
        <v>2026</v>
      </c>
      <c r="F11" s="4">
        <v>2020</v>
      </c>
      <c r="G11" s="28">
        <f aca="true" t="shared" si="1" ref="G11:K12">G14+G29+G50+G65+G71+G80+G89</f>
        <v>3410.556</v>
      </c>
      <c r="H11" s="28">
        <f t="shared" si="1"/>
        <v>0</v>
      </c>
      <c r="I11" s="28">
        <f t="shared" si="1"/>
        <v>1814.656</v>
      </c>
      <c r="J11" s="28">
        <f t="shared" si="1"/>
        <v>1595.9</v>
      </c>
      <c r="K11" s="28">
        <f t="shared" si="1"/>
        <v>0</v>
      </c>
    </row>
    <row r="12" spans="1:11" ht="39" customHeight="1">
      <c r="A12" s="89"/>
      <c r="B12" s="73"/>
      <c r="C12" s="66"/>
      <c r="D12" s="67"/>
      <c r="E12" s="67"/>
      <c r="F12" s="4">
        <v>2021</v>
      </c>
      <c r="G12" s="28">
        <f t="shared" si="1"/>
        <v>4372.241</v>
      </c>
      <c r="H12" s="28">
        <f t="shared" si="1"/>
        <v>0</v>
      </c>
      <c r="I12" s="28">
        <f t="shared" si="1"/>
        <v>1773.729</v>
      </c>
      <c r="J12" s="28">
        <f t="shared" si="1"/>
        <v>2598.5119999999997</v>
      </c>
      <c r="K12" s="28">
        <f t="shared" si="1"/>
        <v>0</v>
      </c>
    </row>
    <row r="13" spans="1:11" ht="18" customHeight="1">
      <c r="A13" s="89"/>
      <c r="B13" s="73" t="s">
        <v>28</v>
      </c>
      <c r="C13" s="73"/>
      <c r="D13" s="73"/>
      <c r="E13" s="73"/>
      <c r="F13" s="73"/>
      <c r="G13" s="30">
        <f>SUM(G11:G12)</f>
        <v>7782.7970000000005</v>
      </c>
      <c r="H13" s="30">
        <f>SUM(H11:H12)</f>
        <v>0</v>
      </c>
      <c r="I13" s="30">
        <f>SUM(I11:I12)</f>
        <v>3588.385</v>
      </c>
      <c r="J13" s="30">
        <f>SUM(J11:J12)</f>
        <v>4194.412</v>
      </c>
      <c r="K13" s="30">
        <f>SUM(K11:K12)</f>
        <v>0</v>
      </c>
    </row>
    <row r="14" spans="1:11" ht="30.75" customHeight="1">
      <c r="A14" s="71" t="s">
        <v>1</v>
      </c>
      <c r="B14" s="88" t="s">
        <v>30</v>
      </c>
      <c r="C14" s="66" t="s">
        <v>2</v>
      </c>
      <c r="D14" s="67">
        <v>2020</v>
      </c>
      <c r="E14" s="67">
        <v>2026</v>
      </c>
      <c r="F14" s="4">
        <v>2020</v>
      </c>
      <c r="G14" s="28">
        <f>G17+G26</f>
        <v>1900</v>
      </c>
      <c r="H14" s="28">
        <f>H17+H26</f>
        <v>0</v>
      </c>
      <c r="I14" s="28">
        <f>I17+I26</f>
        <v>1701.2</v>
      </c>
      <c r="J14" s="28">
        <f>J17+J26</f>
        <v>198.8</v>
      </c>
      <c r="K14" s="28">
        <f>K23+K26</f>
        <v>0</v>
      </c>
    </row>
    <row r="15" spans="1:11" ht="37.5" customHeight="1">
      <c r="A15" s="71"/>
      <c r="B15" s="88"/>
      <c r="C15" s="66"/>
      <c r="D15" s="67"/>
      <c r="E15" s="67"/>
      <c r="F15" s="4">
        <v>2021</v>
      </c>
      <c r="G15" s="28">
        <f>G18+G27</f>
        <v>1870.4</v>
      </c>
      <c r="H15" s="28">
        <f>H24+H27</f>
        <v>0</v>
      </c>
      <c r="I15" s="28">
        <f>I18+I27</f>
        <v>1670.4</v>
      </c>
      <c r="J15" s="28">
        <f>J18+J27</f>
        <v>200</v>
      </c>
      <c r="K15" s="28">
        <f>K24+K27</f>
        <v>0</v>
      </c>
    </row>
    <row r="16" spans="1:11" ht="13.5">
      <c r="A16" s="71"/>
      <c r="B16" s="88" t="s">
        <v>28</v>
      </c>
      <c r="C16" s="88"/>
      <c r="D16" s="88"/>
      <c r="E16" s="88"/>
      <c r="F16" s="88"/>
      <c r="G16" s="30">
        <f>SUM(G14:G15)</f>
        <v>3770.4</v>
      </c>
      <c r="H16" s="30">
        <f>SUM(H14:H15)</f>
        <v>0</v>
      </c>
      <c r="I16" s="30">
        <f>SUM(I14:I15)</f>
        <v>3371.6000000000004</v>
      </c>
      <c r="J16" s="30">
        <f>SUM(J14:J15)</f>
        <v>398.8</v>
      </c>
      <c r="K16" s="30">
        <f>SUM(K14:K15)</f>
        <v>0</v>
      </c>
    </row>
    <row r="17" spans="1:11" ht="25.5" customHeight="1">
      <c r="A17" s="70" t="s">
        <v>31</v>
      </c>
      <c r="B17" s="68" t="s">
        <v>128</v>
      </c>
      <c r="C17" s="66" t="s">
        <v>215</v>
      </c>
      <c r="D17" s="67">
        <v>2020</v>
      </c>
      <c r="E17" s="67">
        <v>2026</v>
      </c>
      <c r="F17" s="4">
        <v>2020</v>
      </c>
      <c r="G17" s="31">
        <f>H17+I17+J17+K17</f>
        <v>1900</v>
      </c>
      <c r="H17" s="32"/>
      <c r="I17" s="32">
        <f>I20+I23</f>
        <v>1701.2</v>
      </c>
      <c r="J17" s="32">
        <f>J20+J23</f>
        <v>198.8</v>
      </c>
      <c r="K17" s="32"/>
    </row>
    <row r="18" spans="1:11" ht="24" customHeight="1">
      <c r="A18" s="70"/>
      <c r="B18" s="69"/>
      <c r="C18" s="66"/>
      <c r="D18" s="67"/>
      <c r="E18" s="67"/>
      <c r="F18" s="4">
        <v>2021</v>
      </c>
      <c r="G18" s="31">
        <f>H18+I18+J18+K18</f>
        <v>1870.4</v>
      </c>
      <c r="H18" s="32"/>
      <c r="I18" s="32">
        <f>I21+I24</f>
        <v>1670.4</v>
      </c>
      <c r="J18" s="32">
        <f>J21+J24</f>
        <v>200</v>
      </c>
      <c r="K18" s="32"/>
    </row>
    <row r="19" spans="1:11" ht="13.5" customHeight="1">
      <c r="A19" s="70"/>
      <c r="B19" s="88" t="s">
        <v>32</v>
      </c>
      <c r="C19" s="88"/>
      <c r="D19" s="88"/>
      <c r="E19" s="88"/>
      <c r="F19" s="88"/>
      <c r="G19" s="30">
        <f>SUM(G17:G18)</f>
        <v>3770.4</v>
      </c>
      <c r="H19" s="30">
        <f>SUM(H17:H18)</f>
        <v>0</v>
      </c>
      <c r="I19" s="30">
        <f>SUM(I17:I18)</f>
        <v>3371.6000000000004</v>
      </c>
      <c r="J19" s="30">
        <f>SUM(J17:J18)</f>
        <v>398.8</v>
      </c>
      <c r="K19" s="30">
        <f>SUM(K17:K18)</f>
        <v>0</v>
      </c>
    </row>
    <row r="20" spans="1:11" ht="26.25" customHeight="1">
      <c r="A20" s="83" t="s">
        <v>145</v>
      </c>
      <c r="B20" s="68" t="s">
        <v>147</v>
      </c>
      <c r="C20" s="66" t="s">
        <v>215</v>
      </c>
      <c r="D20" s="67">
        <v>2020</v>
      </c>
      <c r="E20" s="67">
        <v>2026</v>
      </c>
      <c r="F20" s="4">
        <v>2020</v>
      </c>
      <c r="G20" s="31">
        <f>H20+I20+J20+K20</f>
        <v>1900</v>
      </c>
      <c r="H20" s="32"/>
      <c r="I20" s="32">
        <v>1701.2</v>
      </c>
      <c r="J20" s="32">
        <v>198.8</v>
      </c>
      <c r="K20" s="32"/>
    </row>
    <row r="21" spans="1:11" ht="28.5" customHeight="1">
      <c r="A21" s="70"/>
      <c r="B21" s="69"/>
      <c r="C21" s="66"/>
      <c r="D21" s="67"/>
      <c r="E21" s="67"/>
      <c r="F21" s="4">
        <v>2021</v>
      </c>
      <c r="G21" s="31">
        <f>H21+I21+J21+K21</f>
        <v>1870.4</v>
      </c>
      <c r="H21" s="32"/>
      <c r="I21" s="32">
        <v>1670.4</v>
      </c>
      <c r="J21" s="32">
        <v>200</v>
      </c>
      <c r="K21" s="32"/>
    </row>
    <row r="22" spans="1:11" ht="13.5" customHeight="1">
      <c r="A22" s="70"/>
      <c r="B22" s="88" t="s">
        <v>32</v>
      </c>
      <c r="C22" s="88"/>
      <c r="D22" s="88"/>
      <c r="E22" s="88"/>
      <c r="F22" s="88"/>
      <c r="G22" s="30">
        <f>SUM(G20:G21)</f>
        <v>3770.4</v>
      </c>
      <c r="H22" s="30">
        <f>SUM(H20:H21)</f>
        <v>0</v>
      </c>
      <c r="I22" s="30">
        <f>SUM(I20:I21)</f>
        <v>3371.6000000000004</v>
      </c>
      <c r="J22" s="30">
        <f>SUM(J20:J21)</f>
        <v>398.8</v>
      </c>
      <c r="K22" s="30">
        <f>SUM(K20:K21)</f>
        <v>0</v>
      </c>
    </row>
    <row r="23" spans="1:11" ht="28.5" customHeight="1">
      <c r="A23" s="83" t="s">
        <v>146</v>
      </c>
      <c r="B23" s="68" t="s">
        <v>128</v>
      </c>
      <c r="C23" s="66" t="s">
        <v>4</v>
      </c>
      <c r="D23" s="67">
        <v>2020</v>
      </c>
      <c r="E23" s="67">
        <v>2026</v>
      </c>
      <c r="F23" s="4">
        <v>2020</v>
      </c>
      <c r="G23" s="31">
        <f>H23+I23+J23+K23</f>
        <v>0</v>
      </c>
      <c r="H23" s="32"/>
      <c r="I23" s="32"/>
      <c r="J23" s="32"/>
      <c r="K23" s="32"/>
    </row>
    <row r="24" spans="1:11" ht="33" customHeight="1">
      <c r="A24" s="70"/>
      <c r="B24" s="69"/>
      <c r="C24" s="66"/>
      <c r="D24" s="67"/>
      <c r="E24" s="67"/>
      <c r="F24" s="4">
        <v>2021</v>
      </c>
      <c r="G24" s="31">
        <f>H24+I24+J24+K24</f>
        <v>0</v>
      </c>
      <c r="H24" s="32"/>
      <c r="I24" s="32"/>
      <c r="J24" s="32"/>
      <c r="K24" s="32"/>
    </row>
    <row r="25" spans="1:11" ht="13.5" customHeight="1">
      <c r="A25" s="70"/>
      <c r="B25" s="88" t="s">
        <v>32</v>
      </c>
      <c r="C25" s="88"/>
      <c r="D25" s="88"/>
      <c r="E25" s="88"/>
      <c r="F25" s="88"/>
      <c r="G25" s="30">
        <f>SUM(G23:G24)</f>
        <v>0</v>
      </c>
      <c r="H25" s="30">
        <f>SUM(H23:H24)</f>
        <v>0</v>
      </c>
      <c r="I25" s="30">
        <f>SUM(I23:I24)</f>
        <v>0</v>
      </c>
      <c r="J25" s="30">
        <f>SUM(J23:J24)</f>
        <v>0</v>
      </c>
      <c r="K25" s="30">
        <f>SUM(K23:K24)</f>
        <v>0</v>
      </c>
    </row>
    <row r="26" spans="1:11" ht="39" customHeight="1">
      <c r="A26" s="70" t="s">
        <v>33</v>
      </c>
      <c r="B26" s="68" t="s">
        <v>34</v>
      </c>
      <c r="C26" s="66" t="s">
        <v>35</v>
      </c>
      <c r="D26" s="67">
        <v>2020</v>
      </c>
      <c r="E26" s="67">
        <v>2026</v>
      </c>
      <c r="F26" s="4">
        <v>2020</v>
      </c>
      <c r="G26" s="31">
        <f>H26+I26+J26+K26</f>
        <v>0</v>
      </c>
      <c r="H26" s="32"/>
      <c r="I26" s="32"/>
      <c r="J26" s="32"/>
      <c r="K26" s="32"/>
    </row>
    <row r="27" spans="1:11" ht="42.75" customHeight="1">
      <c r="A27" s="70"/>
      <c r="B27" s="69"/>
      <c r="C27" s="66"/>
      <c r="D27" s="67"/>
      <c r="E27" s="67"/>
      <c r="F27" s="4">
        <v>2021</v>
      </c>
      <c r="G27" s="31">
        <f>H27+I27+J27+K27</f>
        <v>0</v>
      </c>
      <c r="H27" s="32"/>
      <c r="I27" s="32"/>
      <c r="J27" s="32"/>
      <c r="K27" s="32"/>
    </row>
    <row r="28" spans="1:11" ht="13.5" customHeight="1">
      <c r="A28" s="70"/>
      <c r="B28" s="88" t="s">
        <v>32</v>
      </c>
      <c r="C28" s="88"/>
      <c r="D28" s="88"/>
      <c r="E28" s="88"/>
      <c r="F28" s="88"/>
      <c r="G28" s="34">
        <f>SUM(G26:G27)</f>
        <v>0</v>
      </c>
      <c r="H28" s="34">
        <f>SUM(H26:H27)</f>
        <v>0</v>
      </c>
      <c r="I28" s="34">
        <f>SUM(I26:I27)</f>
        <v>0</v>
      </c>
      <c r="J28" s="34">
        <f>SUM(J26:J27)</f>
        <v>0</v>
      </c>
      <c r="K28" s="34">
        <f>SUM(K26:K27)</f>
        <v>0</v>
      </c>
    </row>
    <row r="29" spans="1:11" ht="24.75" customHeight="1">
      <c r="A29" s="71" t="s">
        <v>3</v>
      </c>
      <c r="B29" s="88" t="s">
        <v>36</v>
      </c>
      <c r="C29" s="66" t="s">
        <v>4</v>
      </c>
      <c r="D29" s="67">
        <v>2020</v>
      </c>
      <c r="E29" s="67">
        <v>2026</v>
      </c>
      <c r="F29" s="4">
        <v>2020</v>
      </c>
      <c r="G29" s="28">
        <f aca="true" t="shared" si="2" ref="G29:K30">G32+G35+G38+G41+G44+G47</f>
        <v>0</v>
      </c>
      <c r="H29" s="28">
        <f t="shared" si="2"/>
        <v>0</v>
      </c>
      <c r="I29" s="28">
        <f t="shared" si="2"/>
        <v>0</v>
      </c>
      <c r="J29" s="28">
        <f t="shared" si="2"/>
        <v>0</v>
      </c>
      <c r="K29" s="28">
        <f t="shared" si="2"/>
        <v>0</v>
      </c>
    </row>
    <row r="30" spans="1:11" ht="24" customHeight="1">
      <c r="A30" s="71"/>
      <c r="B30" s="88"/>
      <c r="C30" s="66"/>
      <c r="D30" s="67"/>
      <c r="E30" s="67"/>
      <c r="F30" s="4">
        <v>2021</v>
      </c>
      <c r="G30" s="28">
        <f t="shared" si="2"/>
        <v>0</v>
      </c>
      <c r="H30" s="28">
        <f t="shared" si="2"/>
        <v>0</v>
      </c>
      <c r="I30" s="28">
        <f t="shared" si="2"/>
        <v>0</v>
      </c>
      <c r="J30" s="28">
        <f t="shared" si="2"/>
        <v>0</v>
      </c>
      <c r="K30" s="28">
        <f t="shared" si="2"/>
        <v>0</v>
      </c>
    </row>
    <row r="31" spans="1:11" ht="13.5" customHeight="1">
      <c r="A31" s="71"/>
      <c r="B31" s="88" t="s">
        <v>28</v>
      </c>
      <c r="C31" s="88"/>
      <c r="D31" s="88"/>
      <c r="E31" s="88"/>
      <c r="F31" s="88"/>
      <c r="G31" s="30">
        <f>SUM(G29:G30)</f>
        <v>0</v>
      </c>
      <c r="H31" s="30">
        <f>SUM(H29:H30)</f>
        <v>0</v>
      </c>
      <c r="I31" s="30">
        <f>SUM(I29:I30)</f>
        <v>0</v>
      </c>
      <c r="J31" s="30">
        <f>SUM(J29:J30)</f>
        <v>0</v>
      </c>
      <c r="K31" s="30">
        <f>SUM(K29:K30)</f>
        <v>0</v>
      </c>
    </row>
    <row r="32" spans="1:11" ht="27.75" customHeight="1">
      <c r="A32" s="70" t="s">
        <v>37</v>
      </c>
      <c r="B32" s="68" t="s">
        <v>38</v>
      </c>
      <c r="C32" s="66" t="s">
        <v>4</v>
      </c>
      <c r="D32" s="67">
        <v>2020</v>
      </c>
      <c r="E32" s="67">
        <v>2026</v>
      </c>
      <c r="F32" s="4">
        <v>2020</v>
      </c>
      <c r="G32" s="31">
        <f>H32+I32+J32+K32</f>
        <v>0</v>
      </c>
      <c r="H32" s="32"/>
      <c r="I32" s="32"/>
      <c r="J32" s="32"/>
      <c r="K32" s="32"/>
    </row>
    <row r="33" spans="1:11" ht="25.5" customHeight="1">
      <c r="A33" s="70"/>
      <c r="B33" s="69"/>
      <c r="C33" s="66"/>
      <c r="D33" s="67"/>
      <c r="E33" s="67"/>
      <c r="F33" s="4">
        <v>2021</v>
      </c>
      <c r="G33" s="31">
        <f>H33+I33+J33+K33</f>
        <v>0</v>
      </c>
      <c r="H33" s="32"/>
      <c r="I33" s="32"/>
      <c r="J33" s="32"/>
      <c r="K33" s="32"/>
    </row>
    <row r="34" spans="1:11" ht="13.5" customHeight="1">
      <c r="A34" s="70"/>
      <c r="B34" s="88" t="s">
        <v>32</v>
      </c>
      <c r="C34" s="88"/>
      <c r="D34" s="88"/>
      <c r="E34" s="88"/>
      <c r="F34" s="88"/>
      <c r="G34" s="30">
        <f>SUM(G32:G33)</f>
        <v>0</v>
      </c>
      <c r="H34" s="30">
        <f>SUM(H32:H33)</f>
        <v>0</v>
      </c>
      <c r="I34" s="30">
        <f>SUM(I32:I33)</f>
        <v>0</v>
      </c>
      <c r="J34" s="30">
        <f>SUM(J32:J33)</f>
        <v>0</v>
      </c>
      <c r="K34" s="30">
        <f>SUM(K32:K33)</f>
        <v>0</v>
      </c>
    </row>
    <row r="35" spans="1:11" ht="81.75" customHeight="1">
      <c r="A35" s="70" t="s">
        <v>39</v>
      </c>
      <c r="B35" s="68" t="s">
        <v>40</v>
      </c>
      <c r="C35" s="66" t="s">
        <v>4</v>
      </c>
      <c r="D35" s="67">
        <v>2020</v>
      </c>
      <c r="E35" s="67">
        <v>2026</v>
      </c>
      <c r="F35" s="4">
        <v>2020</v>
      </c>
      <c r="G35" s="31">
        <f>H35+I35+J35+K35</f>
        <v>0</v>
      </c>
      <c r="H35" s="32"/>
      <c r="I35" s="32"/>
      <c r="J35" s="32"/>
      <c r="K35" s="32"/>
    </row>
    <row r="36" spans="1:11" ht="69" customHeight="1">
      <c r="A36" s="70"/>
      <c r="B36" s="69"/>
      <c r="C36" s="66"/>
      <c r="D36" s="67"/>
      <c r="E36" s="67"/>
      <c r="F36" s="4">
        <v>2021</v>
      </c>
      <c r="G36" s="31">
        <f>H36+I36+J36+K36</f>
        <v>0</v>
      </c>
      <c r="H36" s="32"/>
      <c r="I36" s="32"/>
      <c r="J36" s="32"/>
      <c r="K36" s="32"/>
    </row>
    <row r="37" spans="1:11" ht="20.25" customHeight="1">
      <c r="A37" s="70"/>
      <c r="B37" s="88" t="s">
        <v>32</v>
      </c>
      <c r="C37" s="88"/>
      <c r="D37" s="88"/>
      <c r="E37" s="88"/>
      <c r="F37" s="88"/>
      <c r="G37" s="30">
        <f>SUM(G35:G36)</f>
        <v>0</v>
      </c>
      <c r="H37" s="30">
        <f>SUM(H35:H36)</f>
        <v>0</v>
      </c>
      <c r="I37" s="30">
        <f>SUM(I35:I36)</f>
        <v>0</v>
      </c>
      <c r="J37" s="30">
        <f>SUM(J35:J36)</f>
        <v>0</v>
      </c>
      <c r="K37" s="30">
        <f>SUM(K35:K36)</f>
        <v>0</v>
      </c>
    </row>
    <row r="38" spans="1:11" ht="60.75" customHeight="1">
      <c r="A38" s="70" t="s">
        <v>41</v>
      </c>
      <c r="B38" s="68" t="s">
        <v>42</v>
      </c>
      <c r="C38" s="66" t="s">
        <v>4</v>
      </c>
      <c r="D38" s="67">
        <v>2020</v>
      </c>
      <c r="E38" s="67">
        <v>2026</v>
      </c>
      <c r="F38" s="4">
        <v>2020</v>
      </c>
      <c r="G38" s="31">
        <f>H38+I38+J38+K38</f>
        <v>0</v>
      </c>
      <c r="H38" s="32"/>
      <c r="I38" s="32"/>
      <c r="J38" s="32"/>
      <c r="K38" s="32"/>
    </row>
    <row r="39" spans="1:11" ht="51.75" customHeight="1">
      <c r="A39" s="70"/>
      <c r="B39" s="69"/>
      <c r="C39" s="66"/>
      <c r="D39" s="67"/>
      <c r="E39" s="67"/>
      <c r="F39" s="4">
        <v>2021</v>
      </c>
      <c r="G39" s="31">
        <f>H39+I39+J39+K39</f>
        <v>0</v>
      </c>
      <c r="H39" s="32"/>
      <c r="I39" s="32"/>
      <c r="J39" s="32"/>
      <c r="K39" s="32"/>
    </row>
    <row r="40" spans="1:11" ht="13.5">
      <c r="A40" s="70"/>
      <c r="B40" s="88" t="s">
        <v>32</v>
      </c>
      <c r="C40" s="88"/>
      <c r="D40" s="88"/>
      <c r="E40" s="88"/>
      <c r="F40" s="88"/>
      <c r="G40" s="30">
        <f>SUM(G38:G39)</f>
        <v>0</v>
      </c>
      <c r="H40" s="30">
        <f>SUM(H38:H39)</f>
        <v>0</v>
      </c>
      <c r="I40" s="30">
        <f>SUM(I38:I39)</f>
        <v>0</v>
      </c>
      <c r="J40" s="30">
        <f>SUM(J38:J39)</f>
        <v>0</v>
      </c>
      <c r="K40" s="30">
        <f>SUM(K38:K39)</f>
        <v>0</v>
      </c>
    </row>
    <row r="41" spans="1:11" ht="18.75" customHeight="1">
      <c r="A41" s="70" t="s">
        <v>43</v>
      </c>
      <c r="B41" s="68" t="s">
        <v>44</v>
      </c>
      <c r="C41" s="66" t="s">
        <v>4</v>
      </c>
      <c r="D41" s="67">
        <v>2020</v>
      </c>
      <c r="E41" s="67">
        <v>2026</v>
      </c>
      <c r="F41" s="4">
        <v>2020</v>
      </c>
      <c r="G41" s="31">
        <f>H41+I41+J41+K41</f>
        <v>0</v>
      </c>
      <c r="H41" s="32"/>
      <c r="I41" s="32"/>
      <c r="J41" s="32"/>
      <c r="K41" s="32"/>
    </row>
    <row r="42" spans="1:11" ht="18.75" customHeight="1">
      <c r="A42" s="70"/>
      <c r="B42" s="69"/>
      <c r="C42" s="66"/>
      <c r="D42" s="67"/>
      <c r="E42" s="67"/>
      <c r="F42" s="4">
        <v>2021</v>
      </c>
      <c r="G42" s="31">
        <f>H42+I42+J42+K42</f>
        <v>0</v>
      </c>
      <c r="H42" s="32"/>
      <c r="I42" s="32"/>
      <c r="J42" s="32"/>
      <c r="K42" s="32"/>
    </row>
    <row r="43" spans="1:11" ht="13.5" customHeight="1">
      <c r="A43" s="70"/>
      <c r="B43" s="88" t="s">
        <v>32</v>
      </c>
      <c r="C43" s="88"/>
      <c r="D43" s="88"/>
      <c r="E43" s="88"/>
      <c r="F43" s="88"/>
      <c r="G43" s="30">
        <f>SUM(G41:G42)</f>
        <v>0</v>
      </c>
      <c r="H43" s="30">
        <f>SUM(H41:H42)</f>
        <v>0</v>
      </c>
      <c r="I43" s="30">
        <f>SUM(I41:I42)</f>
        <v>0</v>
      </c>
      <c r="J43" s="30">
        <f>SUM(J41:J42)</f>
        <v>0</v>
      </c>
      <c r="K43" s="30">
        <f>SUM(K41:K42)</f>
        <v>0</v>
      </c>
    </row>
    <row r="44" spans="1:11" ht="24.75" customHeight="1">
      <c r="A44" s="70" t="s">
        <v>45</v>
      </c>
      <c r="B44" s="68" t="s">
        <v>46</v>
      </c>
      <c r="C44" s="66" t="s">
        <v>4</v>
      </c>
      <c r="D44" s="67">
        <v>2020</v>
      </c>
      <c r="E44" s="67">
        <v>2026</v>
      </c>
      <c r="F44" s="4">
        <v>2020</v>
      </c>
      <c r="G44" s="31">
        <f>H44+I44+J44+K44</f>
        <v>0</v>
      </c>
      <c r="H44" s="30"/>
      <c r="I44" s="30"/>
      <c r="J44" s="30"/>
      <c r="K44" s="30"/>
    </row>
    <row r="45" spans="1:11" ht="22.5" customHeight="1">
      <c r="A45" s="70"/>
      <c r="B45" s="69"/>
      <c r="C45" s="66"/>
      <c r="D45" s="67"/>
      <c r="E45" s="67"/>
      <c r="F45" s="4">
        <v>2021</v>
      </c>
      <c r="G45" s="31"/>
      <c r="H45" s="30"/>
      <c r="I45" s="30"/>
      <c r="J45" s="30"/>
      <c r="K45" s="30"/>
    </row>
    <row r="46" spans="1:11" ht="13.5" customHeight="1">
      <c r="A46" s="70"/>
      <c r="B46" s="88" t="s">
        <v>32</v>
      </c>
      <c r="C46" s="88"/>
      <c r="D46" s="88"/>
      <c r="E46" s="88"/>
      <c r="F46" s="88"/>
      <c r="G46" s="30">
        <f>SUM(G44:G45)</f>
        <v>0</v>
      </c>
      <c r="H46" s="30">
        <f>SUM(H44:H45)</f>
        <v>0</v>
      </c>
      <c r="I46" s="30">
        <f>SUM(I44:I45)</f>
        <v>0</v>
      </c>
      <c r="J46" s="30">
        <f>SUM(J44:J45)</f>
        <v>0</v>
      </c>
      <c r="K46" s="30">
        <f>SUM(K44:K45)</f>
        <v>0</v>
      </c>
    </row>
    <row r="47" spans="1:11" ht="22.5" customHeight="1">
      <c r="A47" s="70" t="s">
        <v>47</v>
      </c>
      <c r="B47" s="68" t="s">
        <v>48</v>
      </c>
      <c r="C47" s="66" t="s">
        <v>4</v>
      </c>
      <c r="D47" s="67">
        <v>2020</v>
      </c>
      <c r="E47" s="67">
        <v>2026</v>
      </c>
      <c r="F47" s="4">
        <v>2020</v>
      </c>
      <c r="G47" s="31">
        <f>H47+I47+J47+K47</f>
        <v>0</v>
      </c>
      <c r="H47" s="30"/>
      <c r="I47" s="30"/>
      <c r="J47" s="30"/>
      <c r="K47" s="30"/>
    </row>
    <row r="48" spans="1:11" ht="21" customHeight="1">
      <c r="A48" s="70"/>
      <c r="B48" s="69"/>
      <c r="C48" s="66"/>
      <c r="D48" s="67"/>
      <c r="E48" s="67"/>
      <c r="F48" s="4">
        <v>2021</v>
      </c>
      <c r="G48" s="31"/>
      <c r="H48" s="30"/>
      <c r="I48" s="30"/>
      <c r="J48" s="30"/>
      <c r="K48" s="30"/>
    </row>
    <row r="49" spans="1:11" ht="13.5" customHeight="1">
      <c r="A49" s="70"/>
      <c r="B49" s="88" t="s">
        <v>32</v>
      </c>
      <c r="C49" s="88"/>
      <c r="D49" s="88"/>
      <c r="E49" s="88"/>
      <c r="F49" s="88"/>
      <c r="G49" s="30">
        <f>SUM(G47:G48)</f>
        <v>0</v>
      </c>
      <c r="H49" s="30">
        <f>SUM(H47:H48)</f>
        <v>0</v>
      </c>
      <c r="I49" s="30">
        <f>SUM(I47:I48)</f>
        <v>0</v>
      </c>
      <c r="J49" s="30">
        <f>SUM(J47:J48)</f>
        <v>0</v>
      </c>
      <c r="K49" s="30">
        <f>SUM(K47:K48)</f>
        <v>0</v>
      </c>
    </row>
    <row r="50" spans="1:11" ht="24" customHeight="1">
      <c r="A50" s="71" t="s">
        <v>5</v>
      </c>
      <c r="B50" s="88" t="s">
        <v>49</v>
      </c>
      <c r="C50" s="66" t="s">
        <v>4</v>
      </c>
      <c r="D50" s="67">
        <v>2020</v>
      </c>
      <c r="E50" s="67">
        <v>2026</v>
      </c>
      <c r="F50" s="4">
        <v>2020</v>
      </c>
      <c r="G50" s="28">
        <f aca="true" t="shared" si="3" ref="G50:K51">G53+G56+G59+G62</f>
        <v>22.4</v>
      </c>
      <c r="H50" s="28">
        <f t="shared" si="3"/>
        <v>0</v>
      </c>
      <c r="I50" s="28">
        <f t="shared" si="3"/>
        <v>0</v>
      </c>
      <c r="J50" s="28">
        <f t="shared" si="3"/>
        <v>22.4</v>
      </c>
      <c r="K50" s="28">
        <f t="shared" si="3"/>
        <v>0</v>
      </c>
    </row>
    <row r="51" spans="1:11" ht="23.25" customHeight="1">
      <c r="A51" s="71"/>
      <c r="B51" s="88"/>
      <c r="C51" s="66"/>
      <c r="D51" s="67"/>
      <c r="E51" s="67"/>
      <c r="F51" s="4">
        <v>2021</v>
      </c>
      <c r="G51" s="28">
        <f t="shared" si="3"/>
        <v>35.1</v>
      </c>
      <c r="H51" s="28">
        <f t="shared" si="3"/>
        <v>0</v>
      </c>
      <c r="I51" s="28">
        <f t="shared" si="3"/>
        <v>0</v>
      </c>
      <c r="J51" s="28">
        <f t="shared" si="3"/>
        <v>35.1</v>
      </c>
      <c r="K51" s="28">
        <f t="shared" si="3"/>
        <v>0</v>
      </c>
    </row>
    <row r="52" spans="1:11" ht="13.5" customHeight="1">
      <c r="A52" s="71"/>
      <c r="B52" s="88" t="s">
        <v>28</v>
      </c>
      <c r="C52" s="88"/>
      <c r="D52" s="88"/>
      <c r="E52" s="88"/>
      <c r="F52" s="88"/>
      <c r="G52" s="34">
        <f>SUM(G50:G51)</f>
        <v>57.5</v>
      </c>
      <c r="H52" s="34">
        <f>SUM(H50:H51)</f>
        <v>0</v>
      </c>
      <c r="I52" s="34">
        <f>SUM(I50:I51)</f>
        <v>0</v>
      </c>
      <c r="J52" s="34">
        <f>SUM(J50:J51)</f>
        <v>57.5</v>
      </c>
      <c r="K52" s="34">
        <f>SUM(K50:K51)</f>
        <v>0</v>
      </c>
    </row>
    <row r="53" spans="1:11" ht="30.75" customHeight="1">
      <c r="A53" s="70" t="s">
        <v>50</v>
      </c>
      <c r="B53" s="59" t="s">
        <v>119</v>
      </c>
      <c r="C53" s="66" t="s">
        <v>4</v>
      </c>
      <c r="D53" s="67">
        <v>2020</v>
      </c>
      <c r="E53" s="67">
        <v>2026</v>
      </c>
      <c r="F53" s="4">
        <v>2020</v>
      </c>
      <c r="G53" s="31">
        <f>H53+I53+J53+K53</f>
        <v>22.4</v>
      </c>
      <c r="H53" s="32"/>
      <c r="I53" s="32"/>
      <c r="J53" s="32">
        <v>22.4</v>
      </c>
      <c r="K53" s="32"/>
    </row>
    <row r="54" spans="1:11" ht="36" customHeight="1">
      <c r="A54" s="70"/>
      <c r="B54" s="59"/>
      <c r="C54" s="66"/>
      <c r="D54" s="67"/>
      <c r="E54" s="67"/>
      <c r="F54" s="4">
        <v>2021</v>
      </c>
      <c r="G54" s="31">
        <f>H54+I54+J54+K54</f>
        <v>35.1</v>
      </c>
      <c r="H54" s="32"/>
      <c r="I54" s="32"/>
      <c r="J54" s="32">
        <v>35.1</v>
      </c>
      <c r="K54" s="32"/>
    </row>
    <row r="55" spans="1:11" ht="13.5" customHeight="1">
      <c r="A55" s="70"/>
      <c r="B55" s="88" t="s">
        <v>32</v>
      </c>
      <c r="C55" s="88"/>
      <c r="D55" s="88"/>
      <c r="E55" s="88"/>
      <c r="F55" s="88"/>
      <c r="G55" s="34">
        <f>SUM(G53:G54)</f>
        <v>57.5</v>
      </c>
      <c r="H55" s="34">
        <f>SUM(H53:H54)</f>
        <v>0</v>
      </c>
      <c r="I55" s="34">
        <f>SUM(I53:I54)</f>
        <v>0</v>
      </c>
      <c r="J55" s="34">
        <f>SUM(J53:J54)</f>
        <v>57.5</v>
      </c>
      <c r="K55" s="34">
        <f>SUM(K53:K54)</f>
        <v>0</v>
      </c>
    </row>
    <row r="56" spans="1:11" ht="36.75" customHeight="1">
      <c r="A56" s="70" t="s">
        <v>51</v>
      </c>
      <c r="B56" s="60" t="s">
        <v>52</v>
      </c>
      <c r="C56" s="58" t="s">
        <v>53</v>
      </c>
      <c r="D56" s="67">
        <v>2020</v>
      </c>
      <c r="E56" s="67">
        <v>2026</v>
      </c>
      <c r="F56" s="4">
        <v>2020</v>
      </c>
      <c r="G56" s="31">
        <f>H56+I56+J56+K56</f>
        <v>0</v>
      </c>
      <c r="H56" s="32"/>
      <c r="I56" s="32"/>
      <c r="J56" s="32"/>
      <c r="K56" s="32"/>
    </row>
    <row r="57" spans="1:11" ht="44.25" customHeight="1">
      <c r="A57" s="70"/>
      <c r="B57" s="60"/>
      <c r="C57" s="58"/>
      <c r="D57" s="67"/>
      <c r="E57" s="67"/>
      <c r="F57" s="4">
        <v>2021</v>
      </c>
      <c r="G57" s="31">
        <f>H57+I57+J57+K57</f>
        <v>0</v>
      </c>
      <c r="H57" s="32"/>
      <c r="I57" s="32"/>
      <c r="J57" s="32"/>
      <c r="K57" s="32"/>
    </row>
    <row r="58" spans="1:11" ht="13.5" customHeight="1">
      <c r="A58" s="9"/>
      <c r="B58" s="88" t="s">
        <v>32</v>
      </c>
      <c r="C58" s="88"/>
      <c r="D58" s="88"/>
      <c r="E58" s="88"/>
      <c r="F58" s="29"/>
      <c r="G58" s="34">
        <f>SUM(G56:G57)</f>
        <v>0</v>
      </c>
      <c r="H58" s="34">
        <f>SUM(H56:H57)</f>
        <v>0</v>
      </c>
      <c r="I58" s="34">
        <f>SUM(I56:I57)</f>
        <v>0</v>
      </c>
      <c r="J58" s="34">
        <f>SUM(J56:J57)</f>
        <v>0</v>
      </c>
      <c r="K58" s="34">
        <f>SUM(K56:K57)</f>
        <v>0</v>
      </c>
    </row>
    <row r="59" spans="1:11" ht="29.25" customHeight="1">
      <c r="A59" s="70" t="s">
        <v>54</v>
      </c>
      <c r="B59" s="68" t="s">
        <v>123</v>
      </c>
      <c r="C59" s="58" t="s">
        <v>53</v>
      </c>
      <c r="D59" s="67">
        <v>2020</v>
      </c>
      <c r="E59" s="67">
        <v>2026</v>
      </c>
      <c r="F59" s="4">
        <v>2020</v>
      </c>
      <c r="G59" s="31">
        <f>H59+I59+J59+K59</f>
        <v>0</v>
      </c>
      <c r="H59" s="32"/>
      <c r="I59" s="32"/>
      <c r="J59" s="32"/>
      <c r="K59" s="32"/>
    </row>
    <row r="60" spans="1:11" ht="40.5" customHeight="1">
      <c r="A60" s="70"/>
      <c r="B60" s="69"/>
      <c r="C60" s="58"/>
      <c r="D60" s="67"/>
      <c r="E60" s="67"/>
      <c r="F60" s="4">
        <v>2021</v>
      </c>
      <c r="G60" s="31">
        <f>H60+I60+J60+K60</f>
        <v>0</v>
      </c>
      <c r="H60" s="32"/>
      <c r="I60" s="32"/>
      <c r="J60" s="32"/>
      <c r="K60" s="32"/>
    </row>
    <row r="61" spans="1:11" ht="13.5" customHeight="1">
      <c r="A61" s="9"/>
      <c r="B61" s="88" t="s">
        <v>32</v>
      </c>
      <c r="C61" s="88"/>
      <c r="D61" s="88"/>
      <c r="E61" s="88"/>
      <c r="F61" s="29"/>
      <c r="G61" s="34">
        <f>SUM(G59:G60)</f>
        <v>0</v>
      </c>
      <c r="H61" s="34">
        <f>SUM(H59:H60)</f>
        <v>0</v>
      </c>
      <c r="I61" s="34">
        <f>SUM(I59:I60)</f>
        <v>0</v>
      </c>
      <c r="J61" s="34">
        <f>SUM(J59:J60)</f>
        <v>0</v>
      </c>
      <c r="K61" s="34">
        <f>SUM(K59:K60)</f>
        <v>0</v>
      </c>
    </row>
    <row r="62" spans="1:11" ht="21" customHeight="1">
      <c r="A62" s="70" t="s">
        <v>55</v>
      </c>
      <c r="B62" s="68" t="s">
        <v>56</v>
      </c>
      <c r="C62" s="66" t="s">
        <v>15</v>
      </c>
      <c r="D62" s="67">
        <v>2020</v>
      </c>
      <c r="E62" s="67">
        <v>2026</v>
      </c>
      <c r="F62" s="4">
        <v>2020</v>
      </c>
      <c r="G62" s="31">
        <f>H62+I62+J62+K62</f>
        <v>0</v>
      </c>
      <c r="H62" s="32"/>
      <c r="I62" s="32"/>
      <c r="J62" s="32"/>
      <c r="K62" s="32"/>
    </row>
    <row r="63" spans="1:11" ht="22.5" customHeight="1">
      <c r="A63" s="70"/>
      <c r="B63" s="69"/>
      <c r="C63" s="66"/>
      <c r="D63" s="67"/>
      <c r="E63" s="67"/>
      <c r="F63" s="4">
        <v>2021</v>
      </c>
      <c r="G63" s="31">
        <f>H63+I63+J63+K63</f>
        <v>0</v>
      </c>
      <c r="H63" s="32"/>
      <c r="I63" s="32"/>
      <c r="J63" s="32"/>
      <c r="K63" s="32"/>
    </row>
    <row r="64" spans="1:11" ht="13.5" customHeight="1">
      <c r="A64" s="70"/>
      <c r="B64" s="88" t="s">
        <v>32</v>
      </c>
      <c r="C64" s="88"/>
      <c r="D64" s="88"/>
      <c r="E64" s="88"/>
      <c r="F64" s="88"/>
      <c r="G64" s="34">
        <f>SUM(G62:G63)</f>
        <v>0</v>
      </c>
      <c r="H64" s="34">
        <f>SUM(H62:H63)</f>
        <v>0</v>
      </c>
      <c r="I64" s="34">
        <f>SUM(I62:I63)</f>
        <v>0</v>
      </c>
      <c r="J64" s="34">
        <f>SUM(J62:J63)</f>
        <v>0</v>
      </c>
      <c r="K64" s="34">
        <f>SUM(K62:K63)</f>
        <v>0</v>
      </c>
    </row>
    <row r="65" spans="1:11" ht="24.75" customHeight="1">
      <c r="A65" s="71" t="s">
        <v>6</v>
      </c>
      <c r="B65" s="88" t="s">
        <v>57</v>
      </c>
      <c r="C65" s="66" t="s">
        <v>15</v>
      </c>
      <c r="D65" s="67">
        <v>2020</v>
      </c>
      <c r="E65" s="67">
        <v>2026</v>
      </c>
      <c r="F65" s="4">
        <v>2020</v>
      </c>
      <c r="G65" s="28">
        <f aca="true" t="shared" si="4" ref="G65:K66">G68</f>
        <v>0</v>
      </c>
      <c r="H65" s="28">
        <f t="shared" si="4"/>
        <v>0</v>
      </c>
      <c r="I65" s="28">
        <f t="shared" si="4"/>
        <v>0</v>
      </c>
      <c r="J65" s="28">
        <f t="shared" si="4"/>
        <v>0</v>
      </c>
      <c r="K65" s="28">
        <f t="shared" si="4"/>
        <v>0</v>
      </c>
    </row>
    <row r="66" spans="1:11" ht="26.25" customHeight="1">
      <c r="A66" s="71"/>
      <c r="B66" s="88"/>
      <c r="C66" s="66"/>
      <c r="D66" s="67"/>
      <c r="E66" s="67"/>
      <c r="F66" s="4">
        <v>2021</v>
      </c>
      <c r="G66" s="28">
        <f t="shared" si="4"/>
        <v>0</v>
      </c>
      <c r="H66" s="28">
        <f t="shared" si="4"/>
        <v>0</v>
      </c>
      <c r="I66" s="28">
        <f t="shared" si="4"/>
        <v>0</v>
      </c>
      <c r="J66" s="28">
        <f t="shared" si="4"/>
        <v>0</v>
      </c>
      <c r="K66" s="28">
        <f t="shared" si="4"/>
        <v>0</v>
      </c>
    </row>
    <row r="67" spans="1:11" ht="13.5" customHeight="1">
      <c r="A67" s="71"/>
      <c r="B67" s="88" t="s">
        <v>32</v>
      </c>
      <c r="C67" s="88"/>
      <c r="D67" s="88"/>
      <c r="E67" s="88"/>
      <c r="F67" s="88"/>
      <c r="G67" s="35">
        <f>SUM(G65:G66)</f>
        <v>0</v>
      </c>
      <c r="H67" s="35">
        <f>SUM(H65:H66)</f>
        <v>0</v>
      </c>
      <c r="I67" s="35">
        <f>SUM(I65:I66)</f>
        <v>0</v>
      </c>
      <c r="J67" s="35">
        <f>SUM(J65:J66)</f>
        <v>0</v>
      </c>
      <c r="K67" s="35">
        <f>SUM(K65:K66)</f>
        <v>0</v>
      </c>
    </row>
    <row r="68" spans="1:11" ht="19.5" customHeight="1">
      <c r="A68" s="70" t="s">
        <v>58</v>
      </c>
      <c r="B68" s="69" t="s">
        <v>59</v>
      </c>
      <c r="C68" s="66" t="s">
        <v>4</v>
      </c>
      <c r="D68" s="67">
        <v>2020</v>
      </c>
      <c r="E68" s="67">
        <v>2026</v>
      </c>
      <c r="F68" s="4">
        <v>2020</v>
      </c>
      <c r="G68" s="31">
        <f>H68+I68+J68+K68</f>
        <v>0</v>
      </c>
      <c r="H68" s="32"/>
      <c r="I68" s="32"/>
      <c r="J68" s="32">
        <v>0</v>
      </c>
      <c r="K68" s="32"/>
    </row>
    <row r="69" spans="1:11" ht="23.25" customHeight="1">
      <c r="A69" s="70"/>
      <c r="B69" s="69"/>
      <c r="C69" s="66"/>
      <c r="D69" s="67"/>
      <c r="E69" s="67"/>
      <c r="F69" s="4">
        <v>2021</v>
      </c>
      <c r="G69" s="31">
        <f>H69+I69+J69+K69</f>
        <v>0</v>
      </c>
      <c r="H69" s="32"/>
      <c r="I69" s="32"/>
      <c r="J69" s="32">
        <v>0</v>
      </c>
      <c r="K69" s="32"/>
    </row>
    <row r="70" spans="1:11" ht="13.5" customHeight="1">
      <c r="A70" s="70"/>
      <c r="B70" s="88" t="s">
        <v>32</v>
      </c>
      <c r="C70" s="88"/>
      <c r="D70" s="88"/>
      <c r="E70" s="88"/>
      <c r="F70" s="88"/>
      <c r="G70" s="35">
        <f>SUM(G68:G69)</f>
        <v>0</v>
      </c>
      <c r="H70" s="35">
        <f>SUM(H68:H69)</f>
        <v>0</v>
      </c>
      <c r="I70" s="35">
        <f>SUM(I68:I69)</f>
        <v>0</v>
      </c>
      <c r="J70" s="35">
        <f>SUM(J68:J69)</f>
        <v>0</v>
      </c>
      <c r="K70" s="35">
        <f>SUM(K68:K69)</f>
        <v>0</v>
      </c>
    </row>
    <row r="71" spans="1:11" ht="32.25" customHeight="1">
      <c r="A71" s="71" t="s">
        <v>7</v>
      </c>
      <c r="B71" s="88" t="s">
        <v>126</v>
      </c>
      <c r="C71" s="66" t="s">
        <v>4</v>
      </c>
      <c r="D71" s="67">
        <v>2020</v>
      </c>
      <c r="E71" s="67">
        <v>2026</v>
      </c>
      <c r="F71" s="4">
        <v>2020</v>
      </c>
      <c r="G71" s="28">
        <f aca="true" t="shared" si="5" ref="G71:K72">G77+G74</f>
        <v>128.928</v>
      </c>
      <c r="H71" s="28">
        <f t="shared" si="5"/>
        <v>0</v>
      </c>
      <c r="I71" s="28">
        <f t="shared" si="5"/>
        <v>113.456</v>
      </c>
      <c r="J71" s="28">
        <f t="shared" si="5"/>
        <v>15.472</v>
      </c>
      <c r="K71" s="28">
        <f t="shared" si="5"/>
        <v>0</v>
      </c>
    </row>
    <row r="72" spans="1:11" ht="35.25" customHeight="1">
      <c r="A72" s="71"/>
      <c r="B72" s="88"/>
      <c r="C72" s="66"/>
      <c r="D72" s="67"/>
      <c r="E72" s="67"/>
      <c r="F72" s="4">
        <v>2021</v>
      </c>
      <c r="G72" s="28">
        <f t="shared" si="5"/>
        <v>117.41999999999999</v>
      </c>
      <c r="H72" s="28">
        <f t="shared" si="5"/>
        <v>0</v>
      </c>
      <c r="I72" s="28">
        <f t="shared" si="5"/>
        <v>103.329</v>
      </c>
      <c r="J72" s="28">
        <f t="shared" si="5"/>
        <v>14.091</v>
      </c>
      <c r="K72" s="28">
        <f t="shared" si="5"/>
        <v>0</v>
      </c>
    </row>
    <row r="73" spans="1:11" ht="13.5" customHeight="1">
      <c r="A73" s="71"/>
      <c r="B73" s="88" t="s">
        <v>32</v>
      </c>
      <c r="C73" s="88"/>
      <c r="D73" s="88"/>
      <c r="E73" s="88"/>
      <c r="F73" s="88"/>
      <c r="G73" s="34">
        <f>SUM(G71:G72)</f>
        <v>246.34799999999998</v>
      </c>
      <c r="H73" s="34">
        <f>SUM(H71:H72)</f>
        <v>0</v>
      </c>
      <c r="I73" s="34">
        <f>SUM(I71:I72)</f>
        <v>216.785</v>
      </c>
      <c r="J73" s="34">
        <f>SUM(J71:J72)</f>
        <v>29.563</v>
      </c>
      <c r="K73" s="34">
        <f>SUM(K71:K72)</f>
        <v>0</v>
      </c>
    </row>
    <row r="74" spans="1:11" ht="27" customHeight="1">
      <c r="A74" s="67" t="s">
        <v>60</v>
      </c>
      <c r="B74" s="68" t="s">
        <v>127</v>
      </c>
      <c r="C74" s="66" t="s">
        <v>4</v>
      </c>
      <c r="D74" s="67">
        <v>2020</v>
      </c>
      <c r="E74" s="67">
        <v>2026</v>
      </c>
      <c r="F74" s="4">
        <v>2020</v>
      </c>
      <c r="G74" s="31">
        <f>H74+I74+J74+K74</f>
        <v>0</v>
      </c>
      <c r="H74" s="32"/>
      <c r="I74" s="31"/>
      <c r="J74" s="32"/>
      <c r="K74" s="32"/>
    </row>
    <row r="75" spans="1:11" ht="23.25" customHeight="1">
      <c r="A75" s="67"/>
      <c r="B75" s="69"/>
      <c r="C75" s="66"/>
      <c r="D75" s="67"/>
      <c r="E75" s="67"/>
      <c r="F75" s="4">
        <v>2021</v>
      </c>
      <c r="G75" s="31">
        <f>H75+I75+J75+K75</f>
        <v>0</v>
      </c>
      <c r="H75" s="32"/>
      <c r="I75" s="37"/>
      <c r="J75" s="37">
        <v>0</v>
      </c>
      <c r="K75" s="32"/>
    </row>
    <row r="76" spans="1:11" s="2" customFormat="1" ht="12.75" customHeight="1">
      <c r="A76" s="67"/>
      <c r="B76" s="73" t="s">
        <v>32</v>
      </c>
      <c r="C76" s="73"/>
      <c r="D76" s="73"/>
      <c r="E76" s="73"/>
      <c r="F76" s="73"/>
      <c r="G76" s="35">
        <f>SUM(G74:G75)</f>
        <v>0</v>
      </c>
      <c r="H76" s="35">
        <f>SUM(H74:H75)</f>
        <v>0</v>
      </c>
      <c r="I76" s="35">
        <f>SUM(I74:I75)</f>
        <v>0</v>
      </c>
      <c r="J76" s="35">
        <f>SUM(J74:J75)</f>
        <v>0</v>
      </c>
      <c r="K76" s="35">
        <f>SUM(K74:K75)</f>
        <v>0</v>
      </c>
    </row>
    <row r="77" spans="1:11" ht="24.75" customHeight="1">
      <c r="A77" s="61" t="s">
        <v>148</v>
      </c>
      <c r="B77" s="68" t="s">
        <v>144</v>
      </c>
      <c r="C77" s="66" t="s">
        <v>4</v>
      </c>
      <c r="D77" s="67">
        <v>2020</v>
      </c>
      <c r="E77" s="67">
        <v>2026</v>
      </c>
      <c r="F77" s="4">
        <v>2020</v>
      </c>
      <c r="G77" s="31">
        <f>H77+I77+J77+K77</f>
        <v>128.928</v>
      </c>
      <c r="H77" s="32"/>
      <c r="I77" s="31">
        <v>113.456</v>
      </c>
      <c r="J77" s="32">
        <v>15.472</v>
      </c>
      <c r="K77" s="32"/>
    </row>
    <row r="78" spans="1:11" ht="24.75" customHeight="1">
      <c r="A78" s="67"/>
      <c r="B78" s="69"/>
      <c r="C78" s="66"/>
      <c r="D78" s="67"/>
      <c r="E78" s="67"/>
      <c r="F78" s="4">
        <v>2021</v>
      </c>
      <c r="G78" s="31">
        <f>H78+I78+J78+K78</f>
        <v>117.41999999999999</v>
      </c>
      <c r="H78" s="32"/>
      <c r="I78" s="37">
        <v>103.329</v>
      </c>
      <c r="J78" s="37">
        <v>14.091</v>
      </c>
      <c r="K78" s="32"/>
    </row>
    <row r="79" spans="1:11" s="2" customFormat="1" ht="12.75" customHeight="1">
      <c r="A79" s="67"/>
      <c r="B79" s="73" t="s">
        <v>32</v>
      </c>
      <c r="C79" s="73"/>
      <c r="D79" s="73"/>
      <c r="E79" s="73"/>
      <c r="F79" s="73"/>
      <c r="G79" s="35">
        <f>SUM(G77:G78)</f>
        <v>246.34799999999998</v>
      </c>
      <c r="H79" s="35">
        <f>SUM(H77:H78)</f>
        <v>0</v>
      </c>
      <c r="I79" s="35">
        <f>SUM(I77:I78)</f>
        <v>216.785</v>
      </c>
      <c r="J79" s="35">
        <f>SUM(J77:J78)</f>
        <v>29.563</v>
      </c>
      <c r="K79" s="35">
        <f>SUM(K77:K78)</f>
        <v>0</v>
      </c>
    </row>
    <row r="80" spans="1:11" ht="22.5" customHeight="1">
      <c r="A80" s="71" t="s">
        <v>8</v>
      </c>
      <c r="B80" s="73" t="s">
        <v>61</v>
      </c>
      <c r="C80" s="66" t="s">
        <v>4</v>
      </c>
      <c r="D80" s="67">
        <v>2020</v>
      </c>
      <c r="E80" s="67">
        <v>2026</v>
      </c>
      <c r="F80" s="4">
        <v>2020</v>
      </c>
      <c r="G80" s="33">
        <f aca="true" t="shared" si="6" ref="G80:K81">G83+G86</f>
        <v>0</v>
      </c>
      <c r="H80" s="33">
        <f t="shared" si="6"/>
        <v>0</v>
      </c>
      <c r="I80" s="33">
        <f t="shared" si="6"/>
        <v>0</v>
      </c>
      <c r="J80" s="33">
        <f t="shared" si="6"/>
        <v>0</v>
      </c>
      <c r="K80" s="33">
        <f t="shared" si="6"/>
        <v>0</v>
      </c>
    </row>
    <row r="81" spans="1:11" ht="21" customHeight="1">
      <c r="A81" s="71"/>
      <c r="B81" s="73"/>
      <c r="C81" s="66"/>
      <c r="D81" s="67"/>
      <c r="E81" s="67"/>
      <c r="F81" s="4">
        <v>2021</v>
      </c>
      <c r="G81" s="33">
        <f t="shared" si="6"/>
        <v>0</v>
      </c>
      <c r="H81" s="33">
        <f t="shared" si="6"/>
        <v>0</v>
      </c>
      <c r="I81" s="33">
        <f t="shared" si="6"/>
        <v>0</v>
      </c>
      <c r="J81" s="33">
        <f t="shared" si="6"/>
        <v>0</v>
      </c>
      <c r="K81" s="33">
        <f t="shared" si="6"/>
        <v>0</v>
      </c>
    </row>
    <row r="82" spans="1:11" ht="13.5" customHeight="1">
      <c r="A82" s="71"/>
      <c r="B82" s="88" t="s">
        <v>32</v>
      </c>
      <c r="C82" s="88"/>
      <c r="D82" s="88"/>
      <c r="E82" s="88"/>
      <c r="F82" s="88"/>
      <c r="G82" s="30">
        <f>SUM(G80:G81)</f>
        <v>0</v>
      </c>
      <c r="H82" s="30">
        <f>SUM(H80:H81)</f>
        <v>0</v>
      </c>
      <c r="I82" s="30">
        <f>SUM(I80:I81)</f>
        <v>0</v>
      </c>
      <c r="J82" s="30">
        <f>SUM(J80:J81)</f>
        <v>0</v>
      </c>
      <c r="K82" s="30">
        <f>SUM(K80:K81)</f>
        <v>0</v>
      </c>
    </row>
    <row r="83" spans="1:11" ht="27" customHeight="1">
      <c r="A83" s="70" t="s">
        <v>62</v>
      </c>
      <c r="B83" s="68" t="s">
        <v>63</v>
      </c>
      <c r="C83" s="66" t="s">
        <v>4</v>
      </c>
      <c r="D83" s="67">
        <v>2020</v>
      </c>
      <c r="E83" s="67">
        <v>2026</v>
      </c>
      <c r="F83" s="4">
        <v>2020</v>
      </c>
      <c r="G83" s="31">
        <f>H83+I83+J83+K83</f>
        <v>0</v>
      </c>
      <c r="H83" s="32"/>
      <c r="I83" s="32"/>
      <c r="J83" s="32">
        <v>0</v>
      </c>
      <c r="K83" s="32"/>
    </row>
    <row r="84" spans="1:11" ht="25.5" customHeight="1">
      <c r="A84" s="70"/>
      <c r="B84" s="69"/>
      <c r="C84" s="66"/>
      <c r="D84" s="67"/>
      <c r="E84" s="67"/>
      <c r="F84" s="4">
        <v>2021</v>
      </c>
      <c r="G84" s="31">
        <f>H84+I84+J84+K84</f>
        <v>0</v>
      </c>
      <c r="H84" s="32"/>
      <c r="I84" s="32"/>
      <c r="J84" s="32">
        <f>J83*1.04</f>
        <v>0</v>
      </c>
      <c r="K84" s="32"/>
    </row>
    <row r="85" spans="1:11" ht="13.5" customHeight="1">
      <c r="A85" s="70"/>
      <c r="B85" s="88" t="s">
        <v>32</v>
      </c>
      <c r="C85" s="88"/>
      <c r="D85" s="88"/>
      <c r="E85" s="88"/>
      <c r="F85" s="88"/>
      <c r="G85" s="35">
        <f>SUM(G83:G84)</f>
        <v>0</v>
      </c>
      <c r="H85" s="35">
        <f>SUM(H83:H84)</f>
        <v>0</v>
      </c>
      <c r="I85" s="35">
        <f>SUM(I83:I84)</f>
        <v>0</v>
      </c>
      <c r="J85" s="35">
        <f>SUM(J83:J84)</f>
        <v>0</v>
      </c>
      <c r="K85" s="35">
        <f>SUM(K83:K84)</f>
        <v>0</v>
      </c>
    </row>
    <row r="86" spans="1:11" ht="20.25" customHeight="1">
      <c r="A86" s="70" t="s">
        <v>64</v>
      </c>
      <c r="B86" s="68" t="s">
        <v>65</v>
      </c>
      <c r="C86" s="66" t="s">
        <v>4</v>
      </c>
      <c r="D86" s="67">
        <v>2020</v>
      </c>
      <c r="E86" s="67">
        <v>2026</v>
      </c>
      <c r="F86" s="4">
        <v>2020</v>
      </c>
      <c r="G86" s="31">
        <f>H86+I86+J86+K86</f>
        <v>0</v>
      </c>
      <c r="H86" s="32"/>
      <c r="I86" s="32"/>
      <c r="J86" s="32">
        <v>0</v>
      </c>
      <c r="K86" s="32"/>
    </row>
    <row r="87" spans="1:11" ht="27.75" customHeight="1">
      <c r="A87" s="70"/>
      <c r="B87" s="69"/>
      <c r="C87" s="66"/>
      <c r="D87" s="67"/>
      <c r="E87" s="67"/>
      <c r="F87" s="4">
        <v>2021</v>
      </c>
      <c r="G87" s="31">
        <f>H87+I87+J87+K87</f>
        <v>0</v>
      </c>
      <c r="H87" s="32"/>
      <c r="I87" s="32"/>
      <c r="J87" s="32">
        <f>J86*1.04</f>
        <v>0</v>
      </c>
      <c r="K87" s="32"/>
    </row>
    <row r="88" spans="1:11" ht="13.5" customHeight="1">
      <c r="A88" s="70"/>
      <c r="B88" s="88" t="s">
        <v>32</v>
      </c>
      <c r="C88" s="88"/>
      <c r="D88" s="88"/>
      <c r="E88" s="88"/>
      <c r="F88" s="88"/>
      <c r="G88" s="35">
        <f>SUM(G86:G87)</f>
        <v>0</v>
      </c>
      <c r="H88" s="35">
        <f>SUM(H86:H87)</f>
        <v>0</v>
      </c>
      <c r="I88" s="35">
        <f>SUM(I86:I87)</f>
        <v>0</v>
      </c>
      <c r="J88" s="35">
        <f>SUM(J86:J87)</f>
        <v>0</v>
      </c>
      <c r="K88" s="35">
        <f>SUM(K86:K87)</f>
        <v>0</v>
      </c>
    </row>
    <row r="89" spans="1:11" ht="39.75" customHeight="1">
      <c r="A89" s="62" t="s">
        <v>9</v>
      </c>
      <c r="B89" s="73" t="s">
        <v>131</v>
      </c>
      <c r="C89" s="66" t="s">
        <v>214</v>
      </c>
      <c r="D89" s="67">
        <v>2020</v>
      </c>
      <c r="E89" s="67">
        <v>2026</v>
      </c>
      <c r="F89" s="4">
        <v>2020</v>
      </c>
      <c r="G89" s="31">
        <f aca="true" t="shared" si="7" ref="G89:K90">G92+G95</f>
        <v>1359.228</v>
      </c>
      <c r="H89" s="31">
        <f t="shared" si="7"/>
        <v>0</v>
      </c>
      <c r="I89" s="31">
        <f t="shared" si="7"/>
        <v>0</v>
      </c>
      <c r="J89" s="31">
        <f t="shared" si="7"/>
        <v>1359.228</v>
      </c>
      <c r="K89" s="31">
        <f t="shared" si="7"/>
        <v>0</v>
      </c>
    </row>
    <row r="90" spans="1:11" ht="29.25" customHeight="1">
      <c r="A90" s="62"/>
      <c r="B90" s="73"/>
      <c r="C90" s="66"/>
      <c r="D90" s="67"/>
      <c r="E90" s="67"/>
      <c r="F90" s="4">
        <v>2021</v>
      </c>
      <c r="G90" s="31">
        <f t="shared" si="7"/>
        <v>2349.321</v>
      </c>
      <c r="H90" s="31">
        <f t="shared" si="7"/>
        <v>0</v>
      </c>
      <c r="I90" s="31">
        <f t="shared" si="7"/>
        <v>0</v>
      </c>
      <c r="J90" s="31">
        <f t="shared" si="7"/>
        <v>2349.321</v>
      </c>
      <c r="K90" s="31">
        <f t="shared" si="7"/>
        <v>0</v>
      </c>
    </row>
    <row r="91" spans="1:11" ht="13.5" customHeight="1">
      <c r="A91" s="62"/>
      <c r="B91" s="88" t="s">
        <v>32</v>
      </c>
      <c r="C91" s="88"/>
      <c r="D91" s="88"/>
      <c r="E91" s="88"/>
      <c r="F91" s="88"/>
      <c r="G91" s="35">
        <f>SUM(G89:G90)</f>
        <v>3708.549</v>
      </c>
      <c r="H91" s="35">
        <f>SUM(H89:H90)</f>
        <v>0</v>
      </c>
      <c r="I91" s="35">
        <f>SUM(I89:I90)</f>
        <v>0</v>
      </c>
      <c r="J91" s="35">
        <f>SUM(J89:J90)</f>
        <v>3708.549</v>
      </c>
      <c r="K91" s="35">
        <f>SUM(K89:K90)</f>
        <v>0</v>
      </c>
    </row>
    <row r="92" spans="1:11" ht="27" customHeight="1">
      <c r="A92" s="70" t="s">
        <v>66</v>
      </c>
      <c r="B92" s="68" t="s">
        <v>124</v>
      </c>
      <c r="C92" s="64" t="s">
        <v>4</v>
      </c>
      <c r="D92" s="67">
        <v>2020</v>
      </c>
      <c r="E92" s="67">
        <v>2026</v>
      </c>
      <c r="F92" s="4">
        <v>2020</v>
      </c>
      <c r="G92" s="31">
        <f>H92+I92+J92+K92</f>
        <v>1359.228</v>
      </c>
      <c r="H92" s="32"/>
      <c r="I92" s="32"/>
      <c r="J92" s="32">
        <v>1359.228</v>
      </c>
      <c r="K92" s="32"/>
    </row>
    <row r="93" spans="1:11" ht="26.25" customHeight="1">
      <c r="A93" s="70"/>
      <c r="B93" s="69"/>
      <c r="C93" s="65"/>
      <c r="D93" s="67"/>
      <c r="E93" s="67"/>
      <c r="F93" s="4">
        <v>2021</v>
      </c>
      <c r="G93" s="31">
        <f>H93+I93+J93+K93</f>
        <v>2349.321</v>
      </c>
      <c r="H93" s="32"/>
      <c r="I93" s="32"/>
      <c r="J93" s="32">
        <v>2349.321</v>
      </c>
      <c r="K93" s="32"/>
    </row>
    <row r="94" spans="1:11" ht="12.75" customHeight="1">
      <c r="A94" s="70"/>
      <c r="B94" s="63" t="s">
        <v>32</v>
      </c>
      <c r="C94" s="63"/>
      <c r="D94" s="63"/>
      <c r="E94" s="63"/>
      <c r="F94" s="63"/>
      <c r="G94" s="35">
        <f>SUM(G92:G93)</f>
        <v>3708.549</v>
      </c>
      <c r="H94" s="35">
        <f>SUM(H92:H93)</f>
        <v>0</v>
      </c>
      <c r="I94" s="35">
        <f>SUM(I92:I93)</f>
        <v>0</v>
      </c>
      <c r="J94" s="35">
        <f>SUM(J92:J93)</f>
        <v>3708.549</v>
      </c>
      <c r="K94" s="35">
        <f>SUM(K92:K93)</f>
        <v>0</v>
      </c>
    </row>
    <row r="95" spans="1:11" ht="27.75" customHeight="1">
      <c r="A95" s="70" t="s">
        <v>67</v>
      </c>
      <c r="B95" s="68" t="s">
        <v>68</v>
      </c>
      <c r="C95" s="66" t="s">
        <v>35</v>
      </c>
      <c r="D95" s="67">
        <v>2020</v>
      </c>
      <c r="E95" s="67">
        <v>2026</v>
      </c>
      <c r="F95" s="4">
        <v>2020</v>
      </c>
      <c r="G95" s="31">
        <f>H95+I95+J95+K95</f>
        <v>0</v>
      </c>
      <c r="H95" s="32"/>
      <c r="I95" s="32"/>
      <c r="J95" s="32">
        <v>0</v>
      </c>
      <c r="K95" s="32"/>
    </row>
    <row r="96" spans="1:11" ht="27" customHeight="1">
      <c r="A96" s="70"/>
      <c r="B96" s="69"/>
      <c r="C96" s="66"/>
      <c r="D96" s="67"/>
      <c r="E96" s="67"/>
      <c r="F96" s="4">
        <v>2021</v>
      </c>
      <c r="G96" s="31">
        <f>H96+I96+J96+K96</f>
        <v>0</v>
      </c>
      <c r="H96" s="32"/>
      <c r="I96" s="32"/>
      <c r="J96" s="32">
        <f>J95*1.04</f>
        <v>0</v>
      </c>
      <c r="K96" s="32"/>
    </row>
    <row r="97" spans="1:11" ht="12.75" customHeight="1">
      <c r="A97" s="70"/>
      <c r="B97" s="88" t="s">
        <v>32</v>
      </c>
      <c r="C97" s="88"/>
      <c r="D97" s="88"/>
      <c r="E97" s="88"/>
      <c r="F97" s="88"/>
      <c r="G97" s="34">
        <f>SUM(G95:G96)</f>
        <v>0</v>
      </c>
      <c r="H97" s="34">
        <f>SUM(H95:H96)</f>
        <v>0</v>
      </c>
      <c r="I97" s="34">
        <f>SUM(I95:I96)</f>
        <v>0</v>
      </c>
      <c r="J97" s="34">
        <f>SUM(J95:J96)</f>
        <v>0</v>
      </c>
      <c r="K97" s="34">
        <f>SUM(K95:K96)</f>
        <v>0</v>
      </c>
    </row>
    <row r="98" spans="1:11" ht="39.75" customHeight="1">
      <c r="A98" s="81"/>
      <c r="B98" s="82" t="s">
        <v>69</v>
      </c>
      <c r="C98" s="66" t="s">
        <v>70</v>
      </c>
      <c r="D98" s="67">
        <v>2020</v>
      </c>
      <c r="E98" s="67">
        <v>2026</v>
      </c>
      <c r="F98" s="4">
        <v>2020</v>
      </c>
      <c r="G98" s="30">
        <f aca="true" t="shared" si="8" ref="G98:K100">G101+G116+G131+G137</f>
        <v>5394.3</v>
      </c>
      <c r="H98" s="30">
        <f t="shared" si="8"/>
        <v>0</v>
      </c>
      <c r="I98" s="30">
        <f t="shared" si="8"/>
        <v>4837.3</v>
      </c>
      <c r="J98" s="30">
        <f t="shared" si="8"/>
        <v>557</v>
      </c>
      <c r="K98" s="30">
        <f t="shared" si="8"/>
        <v>0</v>
      </c>
    </row>
    <row r="99" spans="1:11" ht="32.25" customHeight="1">
      <c r="A99" s="81"/>
      <c r="B99" s="82"/>
      <c r="C99" s="66"/>
      <c r="D99" s="67"/>
      <c r="E99" s="67"/>
      <c r="F99" s="4">
        <v>2021</v>
      </c>
      <c r="G99" s="30">
        <f t="shared" si="8"/>
        <v>4839.17</v>
      </c>
      <c r="H99" s="30">
        <f t="shared" si="8"/>
        <v>0</v>
      </c>
      <c r="I99" s="30">
        <f t="shared" si="8"/>
        <v>4284.8</v>
      </c>
      <c r="J99" s="30">
        <f t="shared" si="8"/>
        <v>554.37</v>
      </c>
      <c r="K99" s="30">
        <f t="shared" si="8"/>
        <v>0</v>
      </c>
    </row>
    <row r="100" spans="1:11" ht="12.75" customHeight="1">
      <c r="A100" s="81"/>
      <c r="B100" s="73" t="s">
        <v>28</v>
      </c>
      <c r="C100" s="73"/>
      <c r="D100" s="73"/>
      <c r="E100" s="73"/>
      <c r="F100" s="73"/>
      <c r="G100" s="30">
        <f t="shared" si="8"/>
        <v>10233.47</v>
      </c>
      <c r="H100" s="30">
        <f t="shared" si="8"/>
        <v>0</v>
      </c>
      <c r="I100" s="30">
        <f t="shared" si="8"/>
        <v>9122.1</v>
      </c>
      <c r="J100" s="30">
        <f t="shared" si="8"/>
        <v>1111.3700000000001</v>
      </c>
      <c r="K100" s="30">
        <f t="shared" si="8"/>
        <v>0</v>
      </c>
    </row>
    <row r="101" spans="1:11" ht="19.5" customHeight="1">
      <c r="A101" s="72" t="s">
        <v>10</v>
      </c>
      <c r="B101" s="78" t="s">
        <v>129</v>
      </c>
      <c r="C101" s="66" t="s">
        <v>4</v>
      </c>
      <c r="D101" s="67">
        <v>2020</v>
      </c>
      <c r="E101" s="67">
        <v>2026</v>
      </c>
      <c r="F101" s="4">
        <v>2020</v>
      </c>
      <c r="G101" s="34">
        <f aca="true" t="shared" si="9" ref="G101:K102">G104+G107+G110+G113</f>
        <v>236.80016</v>
      </c>
      <c r="H101" s="34">
        <f t="shared" si="9"/>
        <v>0</v>
      </c>
      <c r="I101" s="34">
        <f t="shared" si="9"/>
        <v>0</v>
      </c>
      <c r="J101" s="34">
        <f t="shared" si="9"/>
        <v>236.80016</v>
      </c>
      <c r="K101" s="34">
        <f t="shared" si="9"/>
        <v>0</v>
      </c>
    </row>
    <row r="102" spans="1:11" ht="17.25" customHeight="1">
      <c r="A102" s="72"/>
      <c r="B102" s="78"/>
      <c r="C102" s="66"/>
      <c r="D102" s="67"/>
      <c r="E102" s="67"/>
      <c r="F102" s="4">
        <v>2021</v>
      </c>
      <c r="G102" s="34">
        <f t="shared" si="9"/>
        <v>254.37</v>
      </c>
      <c r="H102" s="34">
        <f t="shared" si="9"/>
        <v>0</v>
      </c>
      <c r="I102" s="34">
        <f t="shared" si="9"/>
        <v>0</v>
      </c>
      <c r="J102" s="34">
        <f t="shared" si="9"/>
        <v>254.37</v>
      </c>
      <c r="K102" s="34">
        <f t="shared" si="9"/>
        <v>0</v>
      </c>
    </row>
    <row r="103" spans="1:11" ht="12.75" customHeight="1">
      <c r="A103" s="72"/>
      <c r="B103" s="74" t="s">
        <v>28</v>
      </c>
      <c r="C103" s="74"/>
      <c r="D103" s="74"/>
      <c r="E103" s="74"/>
      <c r="F103" s="74"/>
      <c r="G103" s="34">
        <f>SUM(G101:G102)</f>
        <v>491.17016</v>
      </c>
      <c r="H103" s="34">
        <f>SUM(H101:H102)</f>
        <v>0</v>
      </c>
      <c r="I103" s="34">
        <f>SUM(I101:I102)</f>
        <v>0</v>
      </c>
      <c r="J103" s="34">
        <f>SUM(J101:J102)</f>
        <v>491.17016</v>
      </c>
      <c r="K103" s="34">
        <f>SUM(K101:K102)</f>
        <v>0</v>
      </c>
    </row>
    <row r="104" spans="1:11" ht="22.5" customHeight="1">
      <c r="A104" s="75" t="s">
        <v>142</v>
      </c>
      <c r="B104" s="76" t="s">
        <v>71</v>
      </c>
      <c r="C104" s="66" t="s">
        <v>4</v>
      </c>
      <c r="D104" s="67">
        <v>2020</v>
      </c>
      <c r="E104" s="67">
        <v>2026</v>
      </c>
      <c r="F104" s="4">
        <v>2020</v>
      </c>
      <c r="G104" s="31">
        <f>H104+I104+J104+K104</f>
        <v>17</v>
      </c>
      <c r="H104" s="32"/>
      <c r="I104" s="32"/>
      <c r="J104" s="32">
        <v>17</v>
      </c>
      <c r="K104" s="32"/>
    </row>
    <row r="105" spans="1:11" ht="26.25" customHeight="1">
      <c r="A105" s="75"/>
      <c r="B105" s="77"/>
      <c r="C105" s="66"/>
      <c r="D105" s="67"/>
      <c r="E105" s="67"/>
      <c r="F105" s="4">
        <v>2021</v>
      </c>
      <c r="G105" s="31">
        <f>H105+I105+J105+K105</f>
        <v>0</v>
      </c>
      <c r="H105" s="32"/>
      <c r="I105" s="32"/>
      <c r="J105" s="32">
        <v>0</v>
      </c>
      <c r="K105" s="32"/>
    </row>
    <row r="106" spans="1:11" ht="12.75">
      <c r="A106" s="75"/>
      <c r="B106" s="74" t="s">
        <v>28</v>
      </c>
      <c r="C106" s="74"/>
      <c r="D106" s="74"/>
      <c r="E106" s="74"/>
      <c r="F106" s="74"/>
      <c r="G106" s="35">
        <f>SUM(G104:G105)</f>
        <v>17</v>
      </c>
      <c r="H106" s="35">
        <f>SUM(H104:H105)</f>
        <v>0</v>
      </c>
      <c r="I106" s="35">
        <f>SUM(I104:I105)</f>
        <v>0</v>
      </c>
      <c r="J106" s="35">
        <f>SUM(J104:J105)</f>
        <v>17</v>
      </c>
      <c r="K106" s="35">
        <f>SUM(K104:K105)</f>
        <v>0</v>
      </c>
    </row>
    <row r="107" spans="1:11" ht="19.5" customHeight="1">
      <c r="A107" s="75" t="s">
        <v>141</v>
      </c>
      <c r="B107" s="77" t="s">
        <v>72</v>
      </c>
      <c r="C107" s="90" t="s">
        <v>15</v>
      </c>
      <c r="D107" s="67">
        <v>2020</v>
      </c>
      <c r="E107" s="67">
        <v>2026</v>
      </c>
      <c r="F107" s="4">
        <v>2020</v>
      </c>
      <c r="G107" s="31">
        <f>H107+I107+J107+K107</f>
        <v>219.80016</v>
      </c>
      <c r="H107" s="32"/>
      <c r="I107" s="32"/>
      <c r="J107" s="32">
        <v>219.80016</v>
      </c>
      <c r="K107" s="32"/>
    </row>
    <row r="108" spans="1:11" ht="22.5" customHeight="1">
      <c r="A108" s="75"/>
      <c r="B108" s="77"/>
      <c r="C108" s="90"/>
      <c r="D108" s="67"/>
      <c r="E108" s="67"/>
      <c r="F108" s="4">
        <v>2021</v>
      </c>
      <c r="G108" s="31">
        <f>H108+I108+J108+K108</f>
        <v>254.37</v>
      </c>
      <c r="H108" s="32"/>
      <c r="I108" s="32"/>
      <c r="J108" s="32">
        <v>254.37</v>
      </c>
      <c r="K108" s="32"/>
    </row>
    <row r="109" spans="1:11" ht="12.75">
      <c r="A109" s="75"/>
      <c r="B109" s="74" t="s">
        <v>28</v>
      </c>
      <c r="C109" s="74"/>
      <c r="D109" s="74"/>
      <c r="E109" s="74"/>
      <c r="F109" s="74"/>
      <c r="G109" s="35">
        <f>SUM(G107:G108)</f>
        <v>474.17016</v>
      </c>
      <c r="H109" s="35">
        <f>SUM(H107:H108)</f>
        <v>0</v>
      </c>
      <c r="I109" s="35">
        <f>SUM(I107:I108)</f>
        <v>0</v>
      </c>
      <c r="J109" s="35">
        <f>SUM(J107:J108)</f>
        <v>474.17016</v>
      </c>
      <c r="K109" s="35">
        <f>SUM(K107:K108)</f>
        <v>0</v>
      </c>
    </row>
    <row r="110" spans="1:11" ht="12.75" customHeight="1">
      <c r="A110" s="75" t="s">
        <v>140</v>
      </c>
      <c r="B110" s="77" t="s">
        <v>73</v>
      </c>
      <c r="C110" s="90" t="s">
        <v>15</v>
      </c>
      <c r="D110" s="67">
        <v>2020</v>
      </c>
      <c r="E110" s="67">
        <v>2026</v>
      </c>
      <c r="F110" s="4">
        <v>2020</v>
      </c>
      <c r="G110" s="31">
        <f>H110+I110+J110+K110</f>
        <v>0</v>
      </c>
      <c r="H110" s="32"/>
      <c r="I110" s="32"/>
      <c r="J110" s="32">
        <v>0</v>
      </c>
      <c r="K110" s="32"/>
    </row>
    <row r="111" spans="1:11" ht="12.75" customHeight="1">
      <c r="A111" s="75"/>
      <c r="B111" s="77"/>
      <c r="C111" s="90"/>
      <c r="D111" s="67"/>
      <c r="E111" s="67"/>
      <c r="F111" s="4">
        <v>2021</v>
      </c>
      <c r="G111" s="31">
        <f>H111+I111+J111+K111</f>
        <v>0</v>
      </c>
      <c r="H111" s="32"/>
      <c r="I111" s="32"/>
      <c r="J111" s="32">
        <f>J110*1.04</f>
        <v>0</v>
      </c>
      <c r="K111" s="32"/>
    </row>
    <row r="112" spans="1:11" ht="12.75">
      <c r="A112" s="75"/>
      <c r="B112" s="74" t="s">
        <v>28</v>
      </c>
      <c r="C112" s="74"/>
      <c r="D112" s="74"/>
      <c r="E112" s="74"/>
      <c r="F112" s="74"/>
      <c r="G112" s="35">
        <f>SUM(G110:G111)</f>
        <v>0</v>
      </c>
      <c r="H112" s="35">
        <f>SUM(H110:H111)</f>
        <v>0</v>
      </c>
      <c r="I112" s="35">
        <f>SUM(I110:I111)</f>
        <v>0</v>
      </c>
      <c r="J112" s="35">
        <f>SUM(J110:J111)</f>
        <v>0</v>
      </c>
      <c r="K112" s="35">
        <f>SUM(K110:K111)</f>
        <v>0</v>
      </c>
    </row>
    <row r="113" spans="1:11" ht="17.25" customHeight="1">
      <c r="A113" s="75" t="s">
        <v>139</v>
      </c>
      <c r="B113" s="76" t="s">
        <v>74</v>
      </c>
      <c r="C113" s="90" t="s">
        <v>15</v>
      </c>
      <c r="D113" s="67">
        <v>2020</v>
      </c>
      <c r="E113" s="67">
        <v>2026</v>
      </c>
      <c r="F113" s="4">
        <v>2020</v>
      </c>
      <c r="G113" s="31">
        <f>H113+I113+J113+K113</f>
        <v>0</v>
      </c>
      <c r="H113" s="32"/>
      <c r="I113" s="32"/>
      <c r="J113" s="32">
        <v>0</v>
      </c>
      <c r="K113" s="32"/>
    </row>
    <row r="114" spans="1:11" ht="14.25" customHeight="1">
      <c r="A114" s="75"/>
      <c r="B114" s="76"/>
      <c r="C114" s="90"/>
      <c r="D114" s="67"/>
      <c r="E114" s="67"/>
      <c r="F114" s="4">
        <v>2021</v>
      </c>
      <c r="G114" s="31">
        <f>H114+I114+J114+K114</f>
        <v>0</v>
      </c>
      <c r="H114" s="32"/>
      <c r="I114" s="32"/>
      <c r="J114" s="32"/>
      <c r="K114" s="32"/>
    </row>
    <row r="115" spans="1:11" ht="12.75">
      <c r="A115" s="75"/>
      <c r="B115" s="74" t="s">
        <v>28</v>
      </c>
      <c r="C115" s="74"/>
      <c r="D115" s="74"/>
      <c r="E115" s="74"/>
      <c r="F115" s="74"/>
      <c r="G115" s="35">
        <f>SUM(G113:G114)</f>
        <v>0</v>
      </c>
      <c r="H115" s="35">
        <f>SUM(H113:H114)</f>
        <v>0</v>
      </c>
      <c r="I115" s="35">
        <f>SUM(I113:I114)</f>
        <v>0</v>
      </c>
      <c r="J115" s="35">
        <f>SUM(J113:J114)</f>
        <v>0</v>
      </c>
      <c r="K115" s="35">
        <f>SUM(K113:K114)</f>
        <v>0</v>
      </c>
    </row>
    <row r="116" spans="1:11" ht="17.25" customHeight="1">
      <c r="A116" s="91" t="s">
        <v>11</v>
      </c>
      <c r="B116" s="78" t="s">
        <v>130</v>
      </c>
      <c r="C116" s="66" t="s">
        <v>75</v>
      </c>
      <c r="D116" s="67">
        <v>2020</v>
      </c>
      <c r="E116" s="67">
        <v>2026</v>
      </c>
      <c r="F116" s="4">
        <v>2020</v>
      </c>
      <c r="G116" s="34">
        <f aca="true" t="shared" si="10" ref="G116:K117">G119+G122+G125+G128</f>
        <v>4930.31667</v>
      </c>
      <c r="H116" s="34">
        <f t="shared" si="10"/>
        <v>0</v>
      </c>
      <c r="I116" s="34">
        <f t="shared" si="10"/>
        <v>4637.3</v>
      </c>
      <c r="J116" s="34">
        <f t="shared" si="10"/>
        <v>293.01667</v>
      </c>
      <c r="K116" s="34">
        <f t="shared" si="10"/>
        <v>0</v>
      </c>
    </row>
    <row r="117" spans="1:11" ht="21" customHeight="1">
      <c r="A117" s="91"/>
      <c r="B117" s="78"/>
      <c r="C117" s="66"/>
      <c r="D117" s="67"/>
      <c r="E117" s="67"/>
      <c r="F117" s="4">
        <v>2021</v>
      </c>
      <c r="G117" s="34">
        <f t="shared" si="10"/>
        <v>4584.8</v>
      </c>
      <c r="H117" s="34">
        <f t="shared" si="10"/>
        <v>0</v>
      </c>
      <c r="I117" s="34">
        <f t="shared" si="10"/>
        <v>4284.8</v>
      </c>
      <c r="J117" s="34">
        <f t="shared" si="10"/>
        <v>300</v>
      </c>
      <c r="K117" s="34">
        <f t="shared" si="10"/>
        <v>0</v>
      </c>
    </row>
    <row r="118" spans="1:11" ht="12.75">
      <c r="A118" s="91"/>
      <c r="B118" s="74" t="s">
        <v>28</v>
      </c>
      <c r="C118" s="74"/>
      <c r="D118" s="74"/>
      <c r="E118" s="74"/>
      <c r="F118" s="74"/>
      <c r="G118" s="35">
        <f>SUM(G116:G117)</f>
        <v>9515.11667</v>
      </c>
      <c r="H118" s="35">
        <f>SUM(H116:H117)</f>
        <v>0</v>
      </c>
      <c r="I118" s="35">
        <f>SUM(I116:I117)</f>
        <v>8922.1</v>
      </c>
      <c r="J118" s="35">
        <f>SUM(J116:J117)</f>
        <v>593.01667</v>
      </c>
      <c r="K118" s="35">
        <f>SUM(K116:K117)</f>
        <v>0</v>
      </c>
    </row>
    <row r="119" spans="1:11" ht="24.75" customHeight="1">
      <c r="A119" s="75" t="s">
        <v>138</v>
      </c>
      <c r="B119" s="76" t="s">
        <v>76</v>
      </c>
      <c r="C119" s="66" t="s">
        <v>75</v>
      </c>
      <c r="D119" s="67">
        <v>2020</v>
      </c>
      <c r="E119" s="67">
        <v>2026</v>
      </c>
      <c r="F119" s="4">
        <v>2020</v>
      </c>
      <c r="G119" s="31">
        <f>H119+I119+J119+K119</f>
        <v>0</v>
      </c>
      <c r="H119" s="32"/>
      <c r="I119" s="32"/>
      <c r="J119" s="32">
        <v>0</v>
      </c>
      <c r="K119" s="32"/>
    </row>
    <row r="120" spans="1:11" ht="22.5" customHeight="1">
      <c r="A120" s="75"/>
      <c r="B120" s="76"/>
      <c r="C120" s="66"/>
      <c r="D120" s="67"/>
      <c r="E120" s="67"/>
      <c r="F120" s="4">
        <v>2021</v>
      </c>
      <c r="G120" s="31">
        <f>H120+I120+J120+K120</f>
        <v>0</v>
      </c>
      <c r="H120" s="32"/>
      <c r="I120" s="32"/>
      <c r="J120" s="32">
        <v>0</v>
      </c>
      <c r="K120" s="32"/>
    </row>
    <row r="121" spans="1:11" ht="12.75">
      <c r="A121" s="75"/>
      <c r="B121" s="74" t="s">
        <v>28</v>
      </c>
      <c r="C121" s="74"/>
      <c r="D121" s="74"/>
      <c r="E121" s="74"/>
      <c r="F121" s="74"/>
      <c r="G121" s="35">
        <f>SUM(G119:G120)</f>
        <v>0</v>
      </c>
      <c r="H121" s="35">
        <f>SUM(H119:H120)</f>
        <v>0</v>
      </c>
      <c r="I121" s="35">
        <f>SUM(I119:I120)</f>
        <v>0</v>
      </c>
      <c r="J121" s="35">
        <f>SUM(J119:J120)</f>
        <v>0</v>
      </c>
      <c r="K121" s="35">
        <f>SUM(K119:K120)</f>
        <v>0</v>
      </c>
    </row>
    <row r="122" spans="1:11" ht="21" customHeight="1">
      <c r="A122" s="75" t="s">
        <v>77</v>
      </c>
      <c r="B122" s="76" t="s">
        <v>78</v>
      </c>
      <c r="C122" s="66" t="s">
        <v>75</v>
      </c>
      <c r="D122" s="67">
        <v>2020</v>
      </c>
      <c r="E122" s="67">
        <v>2026</v>
      </c>
      <c r="F122" s="4">
        <v>2020</v>
      </c>
      <c r="G122" s="31">
        <f>H122+I122+J122+K122</f>
        <v>293.01667</v>
      </c>
      <c r="H122" s="32"/>
      <c r="I122" s="32"/>
      <c r="J122" s="32">
        <v>293.01667</v>
      </c>
      <c r="K122" s="32"/>
    </row>
    <row r="123" spans="1:11" ht="19.5" customHeight="1">
      <c r="A123" s="75"/>
      <c r="B123" s="77"/>
      <c r="C123" s="66"/>
      <c r="D123" s="67"/>
      <c r="E123" s="67"/>
      <c r="F123" s="4">
        <v>2021</v>
      </c>
      <c r="G123" s="31">
        <f>H123+I123+J123+K123</f>
        <v>300</v>
      </c>
      <c r="H123" s="32"/>
      <c r="I123" s="32"/>
      <c r="J123" s="32">
        <v>300</v>
      </c>
      <c r="K123" s="32"/>
    </row>
    <row r="124" spans="1:11" ht="12.75">
      <c r="A124" s="75"/>
      <c r="B124" s="74" t="s">
        <v>28</v>
      </c>
      <c r="C124" s="74"/>
      <c r="D124" s="74"/>
      <c r="E124" s="74"/>
      <c r="F124" s="74"/>
      <c r="G124" s="35">
        <f>SUM(G122:G123)</f>
        <v>593.01667</v>
      </c>
      <c r="H124" s="35">
        <f>SUM(H122:H123)</f>
        <v>0</v>
      </c>
      <c r="I124" s="35">
        <f>SUM(I122:I123)</f>
        <v>0</v>
      </c>
      <c r="J124" s="35">
        <f>SUM(J122:J123)</f>
        <v>593.01667</v>
      </c>
      <c r="K124" s="35">
        <f>SUM(K122:K123)</f>
        <v>0</v>
      </c>
    </row>
    <row r="125" spans="1:11" ht="29.25" customHeight="1">
      <c r="A125" s="75" t="s">
        <v>79</v>
      </c>
      <c r="B125" s="76" t="s">
        <v>80</v>
      </c>
      <c r="C125" s="66" t="s">
        <v>75</v>
      </c>
      <c r="D125" s="67">
        <v>2020</v>
      </c>
      <c r="E125" s="67">
        <v>2026</v>
      </c>
      <c r="F125" s="4">
        <v>2020</v>
      </c>
      <c r="G125" s="31">
        <f>H125+I125+J125+K125</f>
        <v>3002</v>
      </c>
      <c r="H125" s="32"/>
      <c r="I125" s="32">
        <v>3002</v>
      </c>
      <c r="J125" s="32">
        <v>0</v>
      </c>
      <c r="K125" s="32"/>
    </row>
    <row r="126" spans="1:11" ht="21" customHeight="1">
      <c r="A126" s="75"/>
      <c r="B126" s="77"/>
      <c r="C126" s="66"/>
      <c r="D126" s="67"/>
      <c r="E126" s="67"/>
      <c r="F126" s="4">
        <v>2021</v>
      </c>
      <c r="G126" s="31">
        <f>H126+I126+J126+K126</f>
        <v>3000</v>
      </c>
      <c r="H126" s="32"/>
      <c r="I126" s="32">
        <v>3000</v>
      </c>
      <c r="J126" s="32">
        <f>J125*1.04</f>
        <v>0</v>
      </c>
      <c r="K126" s="32"/>
    </row>
    <row r="127" spans="1:11" ht="12.75">
      <c r="A127" s="75"/>
      <c r="B127" s="74" t="s">
        <v>28</v>
      </c>
      <c r="C127" s="74"/>
      <c r="D127" s="74"/>
      <c r="E127" s="74"/>
      <c r="F127" s="74"/>
      <c r="G127" s="35">
        <f>SUM(G125:G126)</f>
        <v>6002</v>
      </c>
      <c r="H127" s="35">
        <f>SUM(H125:H126)</f>
        <v>0</v>
      </c>
      <c r="I127" s="35">
        <f>SUM(I125:I126)</f>
        <v>6002</v>
      </c>
      <c r="J127" s="35">
        <f>SUM(J125:J126)</f>
        <v>0</v>
      </c>
      <c r="K127" s="35">
        <f>SUM(K125:K126)</f>
        <v>0</v>
      </c>
    </row>
    <row r="128" spans="1:11" ht="22.5" customHeight="1">
      <c r="A128" s="75" t="s">
        <v>81</v>
      </c>
      <c r="B128" s="76" t="s">
        <v>82</v>
      </c>
      <c r="C128" s="66" t="s">
        <v>75</v>
      </c>
      <c r="D128" s="67">
        <v>2020</v>
      </c>
      <c r="E128" s="67">
        <v>2026</v>
      </c>
      <c r="F128" s="4">
        <v>2020</v>
      </c>
      <c r="G128" s="31">
        <f>H128+I128+J128+K128</f>
        <v>1635.3</v>
      </c>
      <c r="H128" s="32"/>
      <c r="I128" s="32">
        <v>1635.3</v>
      </c>
      <c r="J128" s="32">
        <v>0</v>
      </c>
      <c r="K128" s="32"/>
    </row>
    <row r="129" spans="1:11" ht="15.75" customHeight="1">
      <c r="A129" s="75"/>
      <c r="B129" s="77"/>
      <c r="C129" s="66"/>
      <c r="D129" s="67"/>
      <c r="E129" s="67"/>
      <c r="F129" s="4">
        <v>2021</v>
      </c>
      <c r="G129" s="31">
        <f>H129+I129+J129+K129</f>
        <v>1284.8</v>
      </c>
      <c r="H129" s="32"/>
      <c r="I129" s="32">
        <v>1284.8</v>
      </c>
      <c r="J129" s="32">
        <f>J128*1.04</f>
        <v>0</v>
      </c>
      <c r="K129" s="32"/>
    </row>
    <row r="130" spans="1:11" ht="15.75" customHeight="1">
      <c r="A130" s="75"/>
      <c r="B130" s="74" t="s">
        <v>28</v>
      </c>
      <c r="C130" s="74"/>
      <c r="D130" s="74"/>
      <c r="E130" s="74"/>
      <c r="F130" s="74"/>
      <c r="G130" s="35">
        <f>SUM(G128:G129)</f>
        <v>2920.1</v>
      </c>
      <c r="H130" s="35">
        <f>SUM(H128:H129)</f>
        <v>0</v>
      </c>
      <c r="I130" s="35">
        <f>SUM(I128:I129)</f>
        <v>2920.1</v>
      </c>
      <c r="J130" s="35">
        <f>SUM(J128:J129)</f>
        <v>0</v>
      </c>
      <c r="K130" s="35">
        <f>SUM(K128:K129)</f>
        <v>0</v>
      </c>
    </row>
    <row r="131" spans="1:11" ht="21.75" customHeight="1">
      <c r="A131" s="92" t="s">
        <v>12</v>
      </c>
      <c r="B131" s="78" t="s">
        <v>83</v>
      </c>
      <c r="C131" s="66" t="s">
        <v>75</v>
      </c>
      <c r="D131" s="67">
        <v>2020</v>
      </c>
      <c r="E131" s="67">
        <v>2026</v>
      </c>
      <c r="F131" s="4">
        <v>2020</v>
      </c>
      <c r="G131" s="34">
        <f>I131+J131+K131</f>
        <v>0</v>
      </c>
      <c r="H131" s="28">
        <f>H134</f>
        <v>0</v>
      </c>
      <c r="I131" s="28">
        <f>I134</f>
        <v>0</v>
      </c>
      <c r="J131" s="28">
        <f>J134</f>
        <v>0</v>
      </c>
      <c r="K131" s="28">
        <f>K134</f>
        <v>0</v>
      </c>
    </row>
    <row r="132" spans="1:11" ht="20.25" customHeight="1">
      <c r="A132" s="92"/>
      <c r="B132" s="78"/>
      <c r="C132" s="66"/>
      <c r="D132" s="67"/>
      <c r="E132" s="67"/>
      <c r="F132" s="4">
        <v>2021</v>
      </c>
      <c r="G132" s="34"/>
      <c r="H132" s="28"/>
      <c r="I132" s="28"/>
      <c r="J132" s="28"/>
      <c r="K132" s="28"/>
    </row>
    <row r="133" spans="1:11" ht="18.75" customHeight="1">
      <c r="A133" s="92"/>
      <c r="B133" s="74" t="s">
        <v>28</v>
      </c>
      <c r="C133" s="74"/>
      <c r="D133" s="74"/>
      <c r="E133" s="74"/>
      <c r="F133" s="74"/>
      <c r="G133" s="34">
        <f>G131</f>
        <v>0</v>
      </c>
      <c r="H133" s="34">
        <f>H131</f>
        <v>0</v>
      </c>
      <c r="I133" s="34">
        <f>I131</f>
        <v>0</v>
      </c>
      <c r="J133" s="34">
        <f>J131</f>
        <v>0</v>
      </c>
      <c r="K133" s="34">
        <f>K131</f>
        <v>0</v>
      </c>
    </row>
    <row r="134" spans="1:11" ht="35.25" customHeight="1">
      <c r="A134" s="94" t="s">
        <v>84</v>
      </c>
      <c r="B134" s="76" t="s">
        <v>85</v>
      </c>
      <c r="C134" s="66" t="s">
        <v>75</v>
      </c>
      <c r="D134" s="67">
        <v>2020</v>
      </c>
      <c r="E134" s="67">
        <v>2026</v>
      </c>
      <c r="F134" s="4">
        <v>2020</v>
      </c>
      <c r="G134" s="36">
        <f>I134+J134+K134</f>
        <v>0</v>
      </c>
      <c r="H134" s="36"/>
      <c r="I134" s="36"/>
      <c r="J134" s="36"/>
      <c r="K134" s="36"/>
    </row>
    <row r="135" spans="1:11" ht="27" customHeight="1">
      <c r="A135" s="94"/>
      <c r="B135" s="77"/>
      <c r="C135" s="66"/>
      <c r="D135" s="67"/>
      <c r="E135" s="67"/>
      <c r="F135" s="4">
        <v>2021</v>
      </c>
      <c r="G135" s="36"/>
      <c r="H135" s="36"/>
      <c r="I135" s="36"/>
      <c r="J135" s="36"/>
      <c r="K135" s="36"/>
    </row>
    <row r="136" spans="1:11" ht="18.75" customHeight="1">
      <c r="A136" s="94"/>
      <c r="B136" s="74" t="s">
        <v>28</v>
      </c>
      <c r="C136" s="74"/>
      <c r="D136" s="74"/>
      <c r="E136" s="74"/>
      <c r="F136" s="74"/>
      <c r="G136" s="35">
        <f>I136+J136+K136</f>
        <v>0</v>
      </c>
      <c r="H136" s="35"/>
      <c r="I136" s="35"/>
      <c r="J136" s="35"/>
      <c r="K136" s="35"/>
    </row>
    <row r="137" spans="1:11" ht="23.25" customHeight="1">
      <c r="A137" s="92" t="s">
        <v>13</v>
      </c>
      <c r="B137" s="93" t="s">
        <v>132</v>
      </c>
      <c r="C137" s="66" t="s">
        <v>14</v>
      </c>
      <c r="D137" s="67">
        <v>2020</v>
      </c>
      <c r="E137" s="67">
        <v>2026</v>
      </c>
      <c r="F137" s="4">
        <v>2020</v>
      </c>
      <c r="G137" s="34">
        <f aca="true" t="shared" si="11" ref="G137:K138">G140</f>
        <v>227.18317</v>
      </c>
      <c r="H137" s="34">
        <f t="shared" si="11"/>
        <v>0</v>
      </c>
      <c r="I137" s="34">
        <f t="shared" si="11"/>
        <v>200</v>
      </c>
      <c r="J137" s="34">
        <f t="shared" si="11"/>
        <v>27.18317</v>
      </c>
      <c r="K137" s="34">
        <f t="shared" si="11"/>
        <v>0</v>
      </c>
    </row>
    <row r="138" spans="1:11" ht="21.75" customHeight="1">
      <c r="A138" s="92"/>
      <c r="B138" s="93"/>
      <c r="C138" s="66"/>
      <c r="D138" s="67"/>
      <c r="E138" s="67"/>
      <c r="F138" s="4">
        <v>2021</v>
      </c>
      <c r="G138" s="34">
        <f>H138+I138+J138+K138</f>
        <v>0</v>
      </c>
      <c r="H138" s="34">
        <f t="shared" si="11"/>
        <v>0</v>
      </c>
      <c r="I138" s="34">
        <f t="shared" si="11"/>
        <v>0</v>
      </c>
      <c r="J138" s="34">
        <f t="shared" si="11"/>
        <v>0</v>
      </c>
      <c r="K138" s="34">
        <f t="shared" si="11"/>
        <v>0</v>
      </c>
    </row>
    <row r="139" spans="1:11" ht="18.75" customHeight="1">
      <c r="A139" s="92"/>
      <c r="B139" s="74" t="s">
        <v>28</v>
      </c>
      <c r="C139" s="74"/>
      <c r="D139" s="74"/>
      <c r="E139" s="74"/>
      <c r="F139" s="74"/>
      <c r="G139" s="34">
        <f>H139+I139+J139+K139</f>
        <v>227.18317</v>
      </c>
      <c r="H139" s="34">
        <f>H137+H138</f>
        <v>0</v>
      </c>
      <c r="I139" s="34">
        <f>I137+I138</f>
        <v>200</v>
      </c>
      <c r="J139" s="34">
        <f>J137+J138</f>
        <v>27.18317</v>
      </c>
      <c r="K139" s="34">
        <f>K137+K138</f>
        <v>0</v>
      </c>
    </row>
    <row r="140" spans="1:11" ht="22.5" customHeight="1">
      <c r="A140" s="94" t="s">
        <v>86</v>
      </c>
      <c r="B140" s="76" t="s">
        <v>133</v>
      </c>
      <c r="C140" s="66" t="s">
        <v>14</v>
      </c>
      <c r="D140" s="67">
        <v>2020</v>
      </c>
      <c r="E140" s="67">
        <v>2026</v>
      </c>
      <c r="F140" s="4">
        <v>2020</v>
      </c>
      <c r="G140" s="36">
        <f>I140+J140+K140</f>
        <v>227.18317</v>
      </c>
      <c r="H140" s="36"/>
      <c r="I140" s="36">
        <v>200</v>
      </c>
      <c r="J140" s="36">
        <v>27.18317</v>
      </c>
      <c r="K140" s="36"/>
    </row>
    <row r="141" spans="1:11" ht="22.5" customHeight="1">
      <c r="A141" s="94"/>
      <c r="B141" s="77"/>
      <c r="C141" s="66"/>
      <c r="D141" s="67"/>
      <c r="E141" s="67"/>
      <c r="F141" s="4">
        <v>2021</v>
      </c>
      <c r="G141" s="36">
        <f>I141+J141+K141</f>
        <v>0</v>
      </c>
      <c r="H141" s="36"/>
      <c r="I141" s="36"/>
      <c r="J141" s="36">
        <v>0</v>
      </c>
      <c r="K141" s="36"/>
    </row>
    <row r="142" spans="1:11" ht="18.75" customHeight="1">
      <c r="A142" s="94"/>
      <c r="B142" s="74" t="s">
        <v>28</v>
      </c>
      <c r="C142" s="74"/>
      <c r="D142" s="74"/>
      <c r="E142" s="74"/>
      <c r="F142" s="74"/>
      <c r="G142" s="35">
        <f>G140+G141</f>
        <v>227.18317</v>
      </c>
      <c r="H142" s="35">
        <f>H140+H141</f>
        <v>0</v>
      </c>
      <c r="I142" s="35">
        <f>I140+I141</f>
        <v>200</v>
      </c>
      <c r="J142" s="35">
        <f>J140+J141</f>
        <v>27.18317</v>
      </c>
      <c r="K142" s="35">
        <f>K140+K141</f>
        <v>0</v>
      </c>
    </row>
    <row r="143" spans="1:11" ht="22.5" customHeight="1">
      <c r="A143" s="81"/>
      <c r="B143" s="82" t="s">
        <v>134</v>
      </c>
      <c r="C143" s="66" t="s">
        <v>75</v>
      </c>
      <c r="D143" s="67">
        <v>2021</v>
      </c>
      <c r="E143" s="67">
        <v>2026</v>
      </c>
      <c r="F143" s="4">
        <v>2020</v>
      </c>
      <c r="G143" s="30">
        <f aca="true" t="shared" si="12" ref="G143:K144">G146</f>
        <v>0</v>
      </c>
      <c r="H143" s="30">
        <f t="shared" si="12"/>
        <v>0</v>
      </c>
      <c r="I143" s="30">
        <f t="shared" si="12"/>
        <v>0</v>
      </c>
      <c r="J143" s="30">
        <f t="shared" si="12"/>
        <v>0</v>
      </c>
      <c r="K143" s="30">
        <f t="shared" si="12"/>
        <v>0</v>
      </c>
    </row>
    <row r="144" spans="1:11" ht="21.75" customHeight="1">
      <c r="A144" s="81"/>
      <c r="B144" s="82"/>
      <c r="C144" s="66"/>
      <c r="D144" s="67"/>
      <c r="E144" s="67"/>
      <c r="F144" s="4">
        <v>2021</v>
      </c>
      <c r="G144" s="30">
        <f t="shared" si="12"/>
        <v>157.5</v>
      </c>
      <c r="H144" s="30">
        <f t="shared" si="12"/>
        <v>0</v>
      </c>
      <c r="I144" s="30">
        <f t="shared" si="12"/>
        <v>0</v>
      </c>
      <c r="J144" s="30">
        <f t="shared" si="12"/>
        <v>157.5</v>
      </c>
      <c r="K144" s="30">
        <f t="shared" si="12"/>
        <v>0</v>
      </c>
    </row>
    <row r="145" spans="1:11" ht="12.75" customHeight="1">
      <c r="A145" s="81"/>
      <c r="B145" s="73" t="s">
        <v>28</v>
      </c>
      <c r="C145" s="73"/>
      <c r="D145" s="73"/>
      <c r="E145" s="73"/>
      <c r="F145" s="73"/>
      <c r="G145" s="30">
        <f>G148+G179+G214+G228</f>
        <v>157.5</v>
      </c>
      <c r="H145" s="30">
        <f>H148+H179+H214+H228</f>
        <v>0</v>
      </c>
      <c r="I145" s="30">
        <f>I148+I179+I214+I228</f>
        <v>0</v>
      </c>
      <c r="J145" s="30">
        <f>J148+J179+J214+J228</f>
        <v>157.5</v>
      </c>
      <c r="K145" s="30">
        <f>K148+K179+K214+K228</f>
        <v>0</v>
      </c>
    </row>
    <row r="146" spans="1:11" ht="13.5" customHeight="1">
      <c r="A146" s="72" t="s">
        <v>135</v>
      </c>
      <c r="B146" s="78" t="s">
        <v>136</v>
      </c>
      <c r="C146" s="66" t="s">
        <v>75</v>
      </c>
      <c r="D146" s="67">
        <v>2021</v>
      </c>
      <c r="E146" s="67">
        <v>2026</v>
      </c>
      <c r="F146" s="4">
        <v>2020</v>
      </c>
      <c r="G146" s="34">
        <f aca="true" t="shared" si="13" ref="G146:K147">G149</f>
        <v>0</v>
      </c>
      <c r="H146" s="34">
        <f t="shared" si="13"/>
        <v>0</v>
      </c>
      <c r="I146" s="34">
        <f t="shared" si="13"/>
        <v>0</v>
      </c>
      <c r="J146" s="34">
        <f t="shared" si="13"/>
        <v>0</v>
      </c>
      <c r="K146" s="34">
        <f t="shared" si="13"/>
        <v>0</v>
      </c>
    </row>
    <row r="147" spans="1:11" ht="19.5" customHeight="1">
      <c r="A147" s="72"/>
      <c r="B147" s="78"/>
      <c r="C147" s="66"/>
      <c r="D147" s="67"/>
      <c r="E147" s="67"/>
      <c r="F147" s="4">
        <v>2021</v>
      </c>
      <c r="G147" s="34">
        <f t="shared" si="13"/>
        <v>157.5</v>
      </c>
      <c r="H147" s="34">
        <f t="shared" si="13"/>
        <v>0</v>
      </c>
      <c r="I147" s="34">
        <f t="shared" si="13"/>
        <v>0</v>
      </c>
      <c r="J147" s="34">
        <f t="shared" si="13"/>
        <v>157.5</v>
      </c>
      <c r="K147" s="34">
        <f t="shared" si="13"/>
        <v>0</v>
      </c>
    </row>
    <row r="148" spans="1:11" ht="12.75" customHeight="1">
      <c r="A148" s="72"/>
      <c r="B148" s="74" t="s">
        <v>28</v>
      </c>
      <c r="C148" s="74"/>
      <c r="D148" s="74"/>
      <c r="E148" s="74"/>
      <c r="F148" s="74"/>
      <c r="G148" s="34">
        <f>G151+G158+G165+G172</f>
        <v>157.5</v>
      </c>
      <c r="H148" s="34">
        <f>H151+H158+H165+H172</f>
        <v>0</v>
      </c>
      <c r="I148" s="34">
        <f>I151+I158+I165+I172</f>
        <v>0</v>
      </c>
      <c r="J148" s="34">
        <f>J151+J158+J165+J172</f>
        <v>157.5</v>
      </c>
      <c r="K148" s="34">
        <f>K151+K158+K165+K172</f>
        <v>0</v>
      </c>
    </row>
    <row r="149" spans="1:11" ht="26.25" customHeight="1">
      <c r="A149" s="75" t="s">
        <v>137</v>
      </c>
      <c r="B149" s="76" t="s">
        <v>143</v>
      </c>
      <c r="C149" s="66" t="s">
        <v>75</v>
      </c>
      <c r="D149" s="67">
        <v>2021</v>
      </c>
      <c r="E149" s="67">
        <v>2026</v>
      </c>
      <c r="F149" s="4">
        <v>2020</v>
      </c>
      <c r="G149" s="31">
        <f>H149+I149+J149+K149</f>
        <v>0</v>
      </c>
      <c r="H149" s="32"/>
      <c r="I149" s="32"/>
      <c r="J149" s="32"/>
      <c r="K149" s="32"/>
    </row>
    <row r="150" spans="1:11" ht="22.5" customHeight="1">
      <c r="A150" s="75"/>
      <c r="B150" s="77"/>
      <c r="C150" s="66"/>
      <c r="D150" s="67"/>
      <c r="E150" s="67"/>
      <c r="F150" s="4">
        <v>2021</v>
      </c>
      <c r="G150" s="31">
        <f>H150+I150+J150+K150</f>
        <v>157.5</v>
      </c>
      <c r="H150" s="32"/>
      <c r="I150" s="32"/>
      <c r="J150" s="32">
        <v>157.5</v>
      </c>
      <c r="K150" s="32"/>
    </row>
    <row r="151" spans="1:11" ht="12.75">
      <c r="A151" s="75"/>
      <c r="B151" s="74" t="s">
        <v>28</v>
      </c>
      <c r="C151" s="74"/>
      <c r="D151" s="74"/>
      <c r="E151" s="74"/>
      <c r="F151" s="74"/>
      <c r="G151" s="30">
        <f>G149+G150</f>
        <v>157.5</v>
      </c>
      <c r="H151" s="30">
        <f>H149+H150</f>
        <v>0</v>
      </c>
      <c r="I151" s="30">
        <f>I149+I150</f>
        <v>0</v>
      </c>
      <c r="J151" s="30">
        <f>J149+J150</f>
        <v>157.5</v>
      </c>
      <c r="K151" s="30">
        <f>K149+K150</f>
        <v>0</v>
      </c>
    </row>
  </sheetData>
  <sheetProtection selectLockedCells="1" selectUnlockedCells="1"/>
  <mergeCells count="298">
    <mergeCell ref="C1:K1"/>
    <mergeCell ref="E134:E135"/>
    <mergeCell ref="E131:E132"/>
    <mergeCell ref="E137:E138"/>
    <mergeCell ref="E122:E123"/>
    <mergeCell ref="B130:F130"/>
    <mergeCell ref="C131:C132"/>
    <mergeCell ref="B131:B132"/>
    <mergeCell ref="B134:B135"/>
    <mergeCell ref="B136:F136"/>
    <mergeCell ref="C128:C129"/>
    <mergeCell ref="E116:E117"/>
    <mergeCell ref="D122:D123"/>
    <mergeCell ref="B127:F127"/>
    <mergeCell ref="D125:D126"/>
    <mergeCell ref="B124:F124"/>
    <mergeCell ref="E125:E126"/>
    <mergeCell ref="E119:E120"/>
    <mergeCell ref="C140:C141"/>
    <mergeCell ref="E128:E129"/>
    <mergeCell ref="E140:E141"/>
    <mergeCell ref="B125:B126"/>
    <mergeCell ref="B128:B129"/>
    <mergeCell ref="B139:F139"/>
    <mergeCell ref="C134:C135"/>
    <mergeCell ref="C137:C138"/>
    <mergeCell ref="D137:D138"/>
    <mergeCell ref="D131:D132"/>
    <mergeCell ref="A131:A133"/>
    <mergeCell ref="A128:A130"/>
    <mergeCell ref="B133:F133"/>
    <mergeCell ref="D140:D141"/>
    <mergeCell ref="D134:D135"/>
    <mergeCell ref="B140:B141"/>
    <mergeCell ref="A137:A139"/>
    <mergeCell ref="B137:B138"/>
    <mergeCell ref="A140:A142"/>
    <mergeCell ref="A134:A136"/>
    <mergeCell ref="B142:F142"/>
    <mergeCell ref="A119:A121"/>
    <mergeCell ref="B119:B120"/>
    <mergeCell ref="C119:C120"/>
    <mergeCell ref="D119:D120"/>
    <mergeCell ref="B121:F121"/>
    <mergeCell ref="A122:A124"/>
    <mergeCell ref="B122:B123"/>
    <mergeCell ref="C122:C123"/>
    <mergeCell ref="D128:D129"/>
    <mergeCell ref="A113:A115"/>
    <mergeCell ref="A125:A127"/>
    <mergeCell ref="C125:C126"/>
    <mergeCell ref="A107:A109"/>
    <mergeCell ref="B107:B108"/>
    <mergeCell ref="C113:C114"/>
    <mergeCell ref="B113:B114"/>
    <mergeCell ref="B112:F112"/>
    <mergeCell ref="E113:E114"/>
    <mergeCell ref="B115:F115"/>
    <mergeCell ref="E101:E102"/>
    <mergeCell ref="D113:D114"/>
    <mergeCell ref="A110:A112"/>
    <mergeCell ref="A116:A118"/>
    <mergeCell ref="B116:B117"/>
    <mergeCell ref="C116:C117"/>
    <mergeCell ref="D116:D117"/>
    <mergeCell ref="B118:F118"/>
    <mergeCell ref="E110:E111"/>
    <mergeCell ref="B110:B111"/>
    <mergeCell ref="D110:D111"/>
    <mergeCell ref="D104:D105"/>
    <mergeCell ref="C107:C108"/>
    <mergeCell ref="D107:D108"/>
    <mergeCell ref="B109:F109"/>
    <mergeCell ref="E107:E108"/>
    <mergeCell ref="C110:C111"/>
    <mergeCell ref="A95:A97"/>
    <mergeCell ref="B95:B96"/>
    <mergeCell ref="C95:C96"/>
    <mergeCell ref="C98:C99"/>
    <mergeCell ref="A104:A106"/>
    <mergeCell ref="B104:B105"/>
    <mergeCell ref="A98:A100"/>
    <mergeCell ref="B98:B99"/>
    <mergeCell ref="B100:F100"/>
    <mergeCell ref="A101:A103"/>
    <mergeCell ref="B101:B102"/>
    <mergeCell ref="D98:D99"/>
    <mergeCell ref="B106:F106"/>
    <mergeCell ref="C104:C105"/>
    <mergeCell ref="C101:C102"/>
    <mergeCell ref="E104:E105"/>
    <mergeCell ref="C92:C93"/>
    <mergeCell ref="D92:D93"/>
    <mergeCell ref="D95:D96"/>
    <mergeCell ref="B97:F97"/>
    <mergeCell ref="E95:E96"/>
    <mergeCell ref="B103:F103"/>
    <mergeCell ref="E98:E99"/>
    <mergeCell ref="D101:D102"/>
    <mergeCell ref="A89:A91"/>
    <mergeCell ref="B89:B90"/>
    <mergeCell ref="A92:A94"/>
    <mergeCell ref="B92:B93"/>
    <mergeCell ref="B94:F94"/>
    <mergeCell ref="C89:C90"/>
    <mergeCell ref="E89:E90"/>
    <mergeCell ref="B91:F91"/>
    <mergeCell ref="D89:D90"/>
    <mergeCell ref="E92:E93"/>
    <mergeCell ref="B85:F85"/>
    <mergeCell ref="A83:A85"/>
    <mergeCell ref="B83:B84"/>
    <mergeCell ref="B82:F82"/>
    <mergeCell ref="D83:D84"/>
    <mergeCell ref="C83:C84"/>
    <mergeCell ref="E83:E84"/>
    <mergeCell ref="A86:A88"/>
    <mergeCell ref="B86:B87"/>
    <mergeCell ref="B88:F88"/>
    <mergeCell ref="E86:E87"/>
    <mergeCell ref="C86:C87"/>
    <mergeCell ref="D86:D87"/>
    <mergeCell ref="B80:B81"/>
    <mergeCell ref="B79:F79"/>
    <mergeCell ref="A80:A82"/>
    <mergeCell ref="C77:C78"/>
    <mergeCell ref="D77:D78"/>
    <mergeCell ref="C80:C81"/>
    <mergeCell ref="D80:D81"/>
    <mergeCell ref="E80:E81"/>
    <mergeCell ref="A68:A70"/>
    <mergeCell ref="C68:C69"/>
    <mergeCell ref="E62:E63"/>
    <mergeCell ref="D68:D69"/>
    <mergeCell ref="B68:B69"/>
    <mergeCell ref="E68:E69"/>
    <mergeCell ref="B70:F70"/>
    <mergeCell ref="C62:C63"/>
    <mergeCell ref="D62:D63"/>
    <mergeCell ref="A65:A67"/>
    <mergeCell ref="A71:A73"/>
    <mergeCell ref="B71:B72"/>
    <mergeCell ref="C71:C72"/>
    <mergeCell ref="D71:D72"/>
    <mergeCell ref="B73:F73"/>
    <mergeCell ref="E71:E72"/>
    <mergeCell ref="E59:E60"/>
    <mergeCell ref="A62:A64"/>
    <mergeCell ref="B62:B63"/>
    <mergeCell ref="B59:B60"/>
    <mergeCell ref="C59:C60"/>
    <mergeCell ref="D59:D60"/>
    <mergeCell ref="B61:E61"/>
    <mergeCell ref="A59:A60"/>
    <mergeCell ref="B65:B66"/>
    <mergeCell ref="B64:F64"/>
    <mergeCell ref="C65:C66"/>
    <mergeCell ref="D65:D66"/>
    <mergeCell ref="E65:E66"/>
    <mergeCell ref="B67:F67"/>
    <mergeCell ref="E53:E54"/>
    <mergeCell ref="B55:F55"/>
    <mergeCell ref="A53:A55"/>
    <mergeCell ref="B53:B54"/>
    <mergeCell ref="C53:C54"/>
    <mergeCell ref="D53:D54"/>
    <mergeCell ref="E56:E57"/>
    <mergeCell ref="B58:E58"/>
    <mergeCell ref="B56:B57"/>
    <mergeCell ref="C56:C57"/>
    <mergeCell ref="D56:D57"/>
    <mergeCell ref="A50:A52"/>
    <mergeCell ref="B50:B51"/>
    <mergeCell ref="A56:A57"/>
    <mergeCell ref="B52:F52"/>
    <mergeCell ref="C44:C45"/>
    <mergeCell ref="D44:D45"/>
    <mergeCell ref="C50:C51"/>
    <mergeCell ref="D50:D51"/>
    <mergeCell ref="E50:E51"/>
    <mergeCell ref="B49:F49"/>
    <mergeCell ref="C47:C48"/>
    <mergeCell ref="A44:A46"/>
    <mergeCell ref="B44:B45"/>
    <mergeCell ref="C38:C39"/>
    <mergeCell ref="A47:A49"/>
    <mergeCell ref="B47:B48"/>
    <mergeCell ref="E47:E48"/>
    <mergeCell ref="E44:E45"/>
    <mergeCell ref="B46:F46"/>
    <mergeCell ref="E41:E42"/>
    <mergeCell ref="B43:F43"/>
    <mergeCell ref="C29:C30"/>
    <mergeCell ref="D29:D30"/>
    <mergeCell ref="B37:F37"/>
    <mergeCell ref="B40:F40"/>
    <mergeCell ref="D38:D39"/>
    <mergeCell ref="E38:E39"/>
    <mergeCell ref="B35:B36"/>
    <mergeCell ref="C41:C42"/>
    <mergeCell ref="D41:D42"/>
    <mergeCell ref="D47:D48"/>
    <mergeCell ref="B32:B33"/>
    <mergeCell ref="D32:D33"/>
    <mergeCell ref="E11:E12"/>
    <mergeCell ref="E35:E36"/>
    <mergeCell ref="E32:E33"/>
    <mergeCell ref="B34:F34"/>
    <mergeCell ref="C35:C36"/>
    <mergeCell ref="D35:D36"/>
    <mergeCell ref="E29:E30"/>
    <mergeCell ref="C32:C33"/>
    <mergeCell ref="B31:F31"/>
    <mergeCell ref="B29:B30"/>
    <mergeCell ref="C14:C15"/>
    <mergeCell ref="A14:A16"/>
    <mergeCell ref="C26:C27"/>
    <mergeCell ref="B28:F28"/>
    <mergeCell ref="E20:E21"/>
    <mergeCell ref="B22:F22"/>
    <mergeCell ref="E17:E18"/>
    <mergeCell ref="B19:F19"/>
    <mergeCell ref="C20:C21"/>
    <mergeCell ref="D20:D21"/>
    <mergeCell ref="C8:C9"/>
    <mergeCell ref="D8:D9"/>
    <mergeCell ref="A23:A25"/>
    <mergeCell ref="B23:B24"/>
    <mergeCell ref="C23:C24"/>
    <mergeCell ref="D23:D24"/>
    <mergeCell ref="B25:F25"/>
    <mergeCell ref="B16:F16"/>
    <mergeCell ref="B11:B12"/>
    <mergeCell ref="A11:A13"/>
    <mergeCell ref="C11:C12"/>
    <mergeCell ref="B14:B15"/>
    <mergeCell ref="D11:D12"/>
    <mergeCell ref="A8:A10"/>
    <mergeCell ref="B8:B9"/>
    <mergeCell ref="B13:F13"/>
    <mergeCell ref="D14:D15"/>
    <mergeCell ref="E14:E15"/>
    <mergeCell ref="E8:E9"/>
    <mergeCell ref="B10:F10"/>
    <mergeCell ref="A4:K4"/>
    <mergeCell ref="A5:A6"/>
    <mergeCell ref="B5:B6"/>
    <mergeCell ref="C5:C6"/>
    <mergeCell ref="D5:E5"/>
    <mergeCell ref="F5:F6"/>
    <mergeCell ref="G5:K5"/>
    <mergeCell ref="C3:K3"/>
    <mergeCell ref="B2:K2"/>
    <mergeCell ref="A143:A145"/>
    <mergeCell ref="B143:B144"/>
    <mergeCell ref="C143:C144"/>
    <mergeCell ref="D143:D144"/>
    <mergeCell ref="E143:E144"/>
    <mergeCell ref="D17:D18"/>
    <mergeCell ref="A20:A22"/>
    <mergeCell ref="B20:B21"/>
    <mergeCell ref="A149:A151"/>
    <mergeCell ref="B149:B150"/>
    <mergeCell ref="C149:C150"/>
    <mergeCell ref="D149:D150"/>
    <mergeCell ref="E149:E150"/>
    <mergeCell ref="B151:F151"/>
    <mergeCell ref="B145:F145"/>
    <mergeCell ref="E146:E147"/>
    <mergeCell ref="B146:B147"/>
    <mergeCell ref="C146:C147"/>
    <mergeCell ref="D146:D147"/>
    <mergeCell ref="B148:F148"/>
    <mergeCell ref="A146:A148"/>
    <mergeCell ref="E74:E75"/>
    <mergeCell ref="B76:F76"/>
    <mergeCell ref="E77:E78"/>
    <mergeCell ref="C74:C75"/>
    <mergeCell ref="D74:D75"/>
    <mergeCell ref="A74:A76"/>
    <mergeCell ref="B74:B75"/>
    <mergeCell ref="A77:A79"/>
    <mergeCell ref="B77:B78"/>
    <mergeCell ref="A41:A43"/>
    <mergeCell ref="A26:A28"/>
    <mergeCell ref="A17:A19"/>
    <mergeCell ref="B17:B18"/>
    <mergeCell ref="A32:A34"/>
    <mergeCell ref="A29:A31"/>
    <mergeCell ref="A38:A40"/>
    <mergeCell ref="B38:B39"/>
    <mergeCell ref="B41:B42"/>
    <mergeCell ref="A35:A37"/>
    <mergeCell ref="C17:C18"/>
    <mergeCell ref="E23:E24"/>
    <mergeCell ref="E26:E27"/>
    <mergeCell ref="B26:B27"/>
    <mergeCell ref="D26:D27"/>
  </mergeCells>
  <printOptions/>
  <pageMargins left="0.3937007874015748" right="0.3937007874015748" top="0.3937007874015748" bottom="0.15748031496062992" header="0.5118110236220472" footer="0.5118110236220472"/>
  <pageSetup horizontalDpi="600" verticalDpi="600" orientation="landscape" paperSize="9" scale="85" r:id="rId1"/>
  <rowBreaks count="6" manualBreakCount="6">
    <brk id="25" max="10" man="1"/>
    <brk id="40" max="10" man="1"/>
    <brk id="64" max="10" man="1"/>
    <brk id="88" max="10" man="1"/>
    <brk id="115" max="10" man="1"/>
    <brk id="1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showZeros="0" view="pageBreakPreview" zoomScale="150" zoomScaleSheetLayoutView="150" zoomScalePageLayoutView="0" workbookViewId="0" topLeftCell="A1">
      <pane ySplit="6" topLeftCell="BM7" activePane="bottomLeft" state="frozen"/>
      <selection pane="topLeft" activeCell="A1" sqref="A1"/>
      <selection pane="bottomLeft" activeCell="B3" sqref="B3:K3"/>
    </sheetView>
  </sheetViews>
  <sheetFormatPr defaultColWidth="9.33203125" defaultRowHeight="12.75"/>
  <cols>
    <col min="1" max="1" width="7.83203125" style="1" customWidth="1"/>
    <col min="2" max="2" width="81.66015625" style="1" customWidth="1"/>
    <col min="3" max="3" width="8.5" style="1" customWidth="1"/>
    <col min="4" max="4" width="11.66015625" style="1" bestFit="1" customWidth="1"/>
    <col min="5" max="5" width="7.16015625" style="1" bestFit="1" customWidth="1"/>
    <col min="6" max="11" width="6" style="1" bestFit="1" customWidth="1"/>
    <col min="12" max="16384" width="9.33203125" style="1" customWidth="1"/>
  </cols>
  <sheetData>
    <row r="1" spans="2:11" s="43" customFormat="1" ht="26.25" customHeight="1">
      <c r="B1" s="102" t="s">
        <v>210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2:11" s="43" customFormat="1" ht="12.75">
      <c r="B2" s="80" t="s">
        <v>216</v>
      </c>
      <c r="C2" s="80"/>
      <c r="D2" s="80"/>
      <c r="E2" s="80"/>
      <c r="F2" s="80"/>
      <c r="G2" s="80"/>
      <c r="H2" s="80"/>
      <c r="I2" s="80"/>
      <c r="J2" s="80"/>
      <c r="K2" s="80"/>
    </row>
    <row r="3" spans="2:11" s="43" customFormat="1" ht="15.75" customHeight="1">
      <c r="B3" s="102" t="s">
        <v>209</v>
      </c>
      <c r="C3" s="102"/>
      <c r="D3" s="102"/>
      <c r="E3" s="102"/>
      <c r="F3" s="102"/>
      <c r="G3" s="102"/>
      <c r="H3" s="102"/>
      <c r="I3" s="102"/>
      <c r="J3" s="102"/>
      <c r="K3" s="102"/>
    </row>
    <row r="4" spans="1:11" ht="42.75" customHeight="1">
      <c r="A4" s="84" t="s">
        <v>122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6.5" customHeight="1">
      <c r="A5" s="85" t="s">
        <v>0</v>
      </c>
      <c r="B5" s="3" t="s">
        <v>87</v>
      </c>
      <c r="C5" s="3" t="s">
        <v>88</v>
      </c>
      <c r="D5" s="67" t="s">
        <v>89</v>
      </c>
      <c r="E5" s="67"/>
      <c r="F5" s="67"/>
      <c r="G5" s="67"/>
      <c r="H5" s="67"/>
      <c r="I5" s="67"/>
      <c r="J5" s="67"/>
      <c r="K5" s="67"/>
    </row>
    <row r="6" spans="1:11" ht="36.75" customHeight="1">
      <c r="A6" s="85"/>
      <c r="B6" s="3"/>
      <c r="C6" s="3"/>
      <c r="D6" s="5" t="s">
        <v>120</v>
      </c>
      <c r="E6" s="5">
        <v>2020</v>
      </c>
      <c r="F6" s="5">
        <v>2021</v>
      </c>
      <c r="G6" s="4">
        <v>2022</v>
      </c>
      <c r="H6" s="4">
        <v>2023</v>
      </c>
      <c r="I6" s="4">
        <v>2024</v>
      </c>
      <c r="J6" s="4">
        <v>2025</v>
      </c>
      <c r="K6" s="4">
        <v>2026</v>
      </c>
    </row>
    <row r="7" spans="1:11" ht="24.75" customHeight="1">
      <c r="A7" s="45" t="s">
        <v>183</v>
      </c>
      <c r="B7" s="6" t="s">
        <v>90</v>
      </c>
      <c r="C7" s="4" t="s">
        <v>91</v>
      </c>
      <c r="D7" s="7">
        <f>1236/42791*10000</f>
        <v>288.8457853286906</v>
      </c>
      <c r="E7" s="38">
        <v>302.9</v>
      </c>
      <c r="F7" s="39">
        <v>309.2</v>
      </c>
      <c r="G7" s="50">
        <v>317</v>
      </c>
      <c r="H7" s="50">
        <v>304.1</v>
      </c>
      <c r="I7" s="50">
        <v>308.9</v>
      </c>
      <c r="J7" s="50">
        <v>310</v>
      </c>
      <c r="K7" s="50">
        <v>311</v>
      </c>
    </row>
    <row r="8" spans="1:11" ht="25.5">
      <c r="A8" s="46" t="s">
        <v>184</v>
      </c>
      <c r="B8" s="6" t="s">
        <v>153</v>
      </c>
      <c r="C8" s="45" t="s">
        <v>154</v>
      </c>
      <c r="D8" s="8"/>
      <c r="E8" s="51"/>
      <c r="F8" s="39"/>
      <c r="G8" s="52">
        <v>5114</v>
      </c>
      <c r="H8" s="52">
        <v>6105</v>
      </c>
      <c r="I8" s="52">
        <v>6105</v>
      </c>
      <c r="J8" s="52">
        <v>6105</v>
      </c>
      <c r="K8" s="52">
        <v>6105</v>
      </c>
    </row>
    <row r="9" spans="1:11" ht="38.25">
      <c r="A9" s="45" t="s">
        <v>10</v>
      </c>
      <c r="B9" s="44" t="s">
        <v>92</v>
      </c>
      <c r="C9" s="4" t="s">
        <v>93</v>
      </c>
      <c r="D9" s="8">
        <v>44</v>
      </c>
      <c r="E9" s="38">
        <v>46.17</v>
      </c>
      <c r="F9" s="39">
        <v>46.6</v>
      </c>
      <c r="G9" s="50">
        <v>48.6</v>
      </c>
      <c r="H9" s="50">
        <v>52</v>
      </c>
      <c r="I9" s="50">
        <v>52.1</v>
      </c>
      <c r="J9" s="50">
        <v>52.3</v>
      </c>
      <c r="K9" s="50">
        <v>52.4</v>
      </c>
    </row>
    <row r="10" spans="1:11" ht="27" customHeight="1">
      <c r="A10" s="48" t="s">
        <v>11</v>
      </c>
      <c r="B10" s="44" t="s">
        <v>155</v>
      </c>
      <c r="C10" s="45" t="s">
        <v>154</v>
      </c>
      <c r="D10" s="8"/>
      <c r="E10" s="53"/>
      <c r="F10" s="39"/>
      <c r="G10" s="52">
        <v>1170</v>
      </c>
      <c r="H10" s="52">
        <v>2036</v>
      </c>
      <c r="I10" s="52">
        <v>2036</v>
      </c>
      <c r="J10" s="52">
        <v>2036</v>
      </c>
      <c r="K10" s="52">
        <v>2036</v>
      </c>
    </row>
    <row r="11" spans="1:11" ht="12.75">
      <c r="A11" s="47" t="s">
        <v>182</v>
      </c>
      <c r="B11" s="6" t="s">
        <v>181</v>
      </c>
      <c r="C11" s="45"/>
      <c r="D11" s="8"/>
      <c r="E11" s="53"/>
      <c r="F11" s="39"/>
      <c r="G11" s="52"/>
      <c r="H11" s="52"/>
      <c r="I11" s="52"/>
      <c r="J11" s="52"/>
      <c r="K11" s="52"/>
    </row>
    <row r="12" spans="1:11" ht="29.25" customHeight="1">
      <c r="A12" s="98" t="s">
        <v>135</v>
      </c>
      <c r="B12" s="44" t="s">
        <v>156</v>
      </c>
      <c r="C12" s="4" t="s">
        <v>91</v>
      </c>
      <c r="D12" s="10">
        <v>5</v>
      </c>
      <c r="E12" s="10">
        <v>3</v>
      </c>
      <c r="F12" s="10">
        <v>3</v>
      </c>
      <c r="G12" s="10">
        <v>3</v>
      </c>
      <c r="H12" s="10">
        <v>3</v>
      </c>
      <c r="I12" s="10">
        <v>3</v>
      </c>
      <c r="J12" s="10">
        <v>3</v>
      </c>
      <c r="K12" s="10">
        <v>3</v>
      </c>
    </row>
    <row r="13" spans="1:11" ht="15.75" customHeight="1">
      <c r="A13" s="100"/>
      <c r="B13" s="14" t="s">
        <v>94</v>
      </c>
      <c r="C13" s="4" t="s">
        <v>91</v>
      </c>
      <c r="D13" s="10">
        <v>6</v>
      </c>
      <c r="E13" s="10">
        <v>3</v>
      </c>
      <c r="F13" s="10">
        <v>3</v>
      </c>
      <c r="G13" s="10">
        <v>3</v>
      </c>
      <c r="H13" s="10">
        <v>3</v>
      </c>
      <c r="I13" s="10">
        <v>3</v>
      </c>
      <c r="J13" s="10">
        <v>3</v>
      </c>
      <c r="K13" s="10">
        <v>3</v>
      </c>
    </row>
    <row r="14" spans="1:11" ht="25.5">
      <c r="A14" s="46" t="s">
        <v>185</v>
      </c>
      <c r="B14" s="44" t="s">
        <v>160</v>
      </c>
      <c r="C14" s="4" t="s">
        <v>91</v>
      </c>
      <c r="D14" s="10"/>
      <c r="E14" s="10"/>
      <c r="F14" s="10"/>
      <c r="G14" s="10">
        <v>1</v>
      </c>
      <c r="H14" s="10">
        <v>3</v>
      </c>
      <c r="I14" s="10">
        <v>3</v>
      </c>
      <c r="J14" s="10">
        <v>3</v>
      </c>
      <c r="K14" s="10">
        <v>3</v>
      </c>
    </row>
    <row r="15" spans="1:11" ht="51">
      <c r="A15" s="45" t="s">
        <v>187</v>
      </c>
      <c r="B15" s="6" t="s">
        <v>34</v>
      </c>
      <c r="C15" s="4"/>
      <c r="D15" s="11"/>
      <c r="E15" s="11"/>
      <c r="F15" s="11"/>
      <c r="G15" s="11"/>
      <c r="H15" s="11"/>
      <c r="I15" s="11"/>
      <c r="J15" s="11"/>
      <c r="K15" s="11"/>
    </row>
    <row r="16" spans="1:11" ht="25.5">
      <c r="A16" s="98" t="s">
        <v>188</v>
      </c>
      <c r="B16" s="44" t="s">
        <v>95</v>
      </c>
      <c r="C16" s="13"/>
      <c r="D16" s="11"/>
      <c r="E16" s="11"/>
      <c r="F16" s="11"/>
      <c r="G16" s="11"/>
      <c r="H16" s="11"/>
      <c r="I16" s="11"/>
      <c r="J16" s="11"/>
      <c r="K16" s="11"/>
    </row>
    <row r="17" spans="1:11" ht="12.75">
      <c r="A17" s="99"/>
      <c r="B17" s="14" t="s">
        <v>96</v>
      </c>
      <c r="C17" s="13" t="s">
        <v>91</v>
      </c>
      <c r="D17" s="7">
        <v>17</v>
      </c>
      <c r="E17" s="7"/>
      <c r="F17" s="7"/>
      <c r="G17" s="7"/>
      <c r="H17" s="7"/>
      <c r="I17" s="7"/>
      <c r="J17" s="7"/>
      <c r="K17" s="7"/>
    </row>
    <row r="18" spans="1:11" ht="17.25" customHeight="1">
      <c r="A18" s="100"/>
      <c r="B18" s="14" t="s">
        <v>97</v>
      </c>
      <c r="C18" s="13" t="s">
        <v>98</v>
      </c>
      <c r="D18" s="8">
        <v>843.4</v>
      </c>
      <c r="E18" s="8"/>
      <c r="F18" s="8"/>
      <c r="G18" s="8"/>
      <c r="H18" s="8"/>
      <c r="I18" s="8"/>
      <c r="J18" s="8"/>
      <c r="K18" s="8"/>
    </row>
    <row r="19" spans="1:11" ht="38.25">
      <c r="A19" s="98" t="s">
        <v>189</v>
      </c>
      <c r="B19" s="12" t="s">
        <v>99</v>
      </c>
      <c r="C19" s="13"/>
      <c r="D19" s="11"/>
      <c r="E19" s="11"/>
      <c r="F19" s="11"/>
      <c r="G19" s="11"/>
      <c r="H19" s="11"/>
      <c r="I19" s="11"/>
      <c r="J19" s="11"/>
      <c r="K19" s="11"/>
    </row>
    <row r="20" spans="1:11" ht="12.75">
      <c r="A20" s="99"/>
      <c r="B20" s="14" t="s">
        <v>96</v>
      </c>
      <c r="C20" s="13" t="s">
        <v>91</v>
      </c>
      <c r="D20" s="7">
        <v>8</v>
      </c>
      <c r="E20" s="7"/>
      <c r="F20" s="7"/>
      <c r="G20" s="7"/>
      <c r="H20" s="7"/>
      <c r="I20" s="7"/>
      <c r="J20" s="7"/>
      <c r="K20" s="7"/>
    </row>
    <row r="21" spans="1:11" ht="17.25" customHeight="1">
      <c r="A21" s="100"/>
      <c r="B21" s="14" t="s">
        <v>97</v>
      </c>
      <c r="C21" s="13" t="s">
        <v>98</v>
      </c>
      <c r="D21" s="8">
        <v>1851.2</v>
      </c>
      <c r="E21" s="8"/>
      <c r="F21" s="8"/>
      <c r="G21" s="8"/>
      <c r="H21" s="8"/>
      <c r="I21" s="8"/>
      <c r="J21" s="8"/>
      <c r="K21" s="8"/>
    </row>
    <row r="22" spans="1:11" ht="41.25" customHeight="1">
      <c r="A22" s="45" t="s">
        <v>186</v>
      </c>
      <c r="B22" s="6" t="s">
        <v>38</v>
      </c>
      <c r="C22" s="4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45" t="s">
        <v>164</v>
      </c>
      <c r="B23" s="15" t="s">
        <v>100</v>
      </c>
      <c r="C23" s="4" t="s">
        <v>91</v>
      </c>
      <c r="D23" s="10">
        <v>2670</v>
      </c>
      <c r="E23" s="10">
        <v>1100</v>
      </c>
      <c r="F23" s="10">
        <v>1100</v>
      </c>
      <c r="G23" s="10">
        <v>1100</v>
      </c>
      <c r="H23" s="10">
        <v>1100</v>
      </c>
      <c r="I23" s="10">
        <v>1100</v>
      </c>
      <c r="J23" s="10">
        <v>1100</v>
      </c>
      <c r="K23" s="10">
        <v>1100</v>
      </c>
    </row>
    <row r="24" spans="1:11" ht="31.5" customHeight="1">
      <c r="A24" s="45" t="s">
        <v>165</v>
      </c>
      <c r="B24" s="49" t="s">
        <v>101</v>
      </c>
      <c r="C24" s="4" t="s">
        <v>91</v>
      </c>
      <c r="D24" s="10">
        <v>41</v>
      </c>
      <c r="E24" s="10">
        <v>40</v>
      </c>
      <c r="F24" s="10">
        <v>40</v>
      </c>
      <c r="G24" s="10">
        <v>40</v>
      </c>
      <c r="H24" s="10">
        <v>40</v>
      </c>
      <c r="I24" s="10">
        <v>40</v>
      </c>
      <c r="J24" s="10">
        <v>40</v>
      </c>
      <c r="K24" s="10">
        <v>40</v>
      </c>
    </row>
    <row r="25" spans="1:11" ht="32.25" customHeight="1">
      <c r="A25" s="45" t="s">
        <v>190</v>
      </c>
      <c r="B25" s="49" t="s">
        <v>157</v>
      </c>
      <c r="C25" s="4" t="s">
        <v>91</v>
      </c>
      <c r="D25" s="10"/>
      <c r="E25" s="10"/>
      <c r="F25" s="10"/>
      <c r="G25" s="10">
        <v>33</v>
      </c>
      <c r="H25" s="10"/>
      <c r="I25" s="10"/>
      <c r="J25" s="10"/>
      <c r="K25" s="10"/>
    </row>
    <row r="26" spans="1:11" ht="25.5">
      <c r="A26" s="45" t="s">
        <v>191</v>
      </c>
      <c r="B26" s="49" t="s">
        <v>158</v>
      </c>
      <c r="C26" s="45" t="s">
        <v>105</v>
      </c>
      <c r="D26" s="10"/>
      <c r="E26" s="10"/>
      <c r="F26" s="10"/>
      <c r="G26" s="10">
        <v>66</v>
      </c>
      <c r="H26" s="10"/>
      <c r="I26" s="10"/>
      <c r="J26" s="10"/>
      <c r="K26" s="10"/>
    </row>
    <row r="27" spans="1:11" s="42" customFormat="1" ht="38.25">
      <c r="A27" s="45" t="s">
        <v>192</v>
      </c>
      <c r="B27" s="49" t="s">
        <v>159</v>
      </c>
      <c r="C27" s="45" t="s">
        <v>105</v>
      </c>
      <c r="D27" s="10"/>
      <c r="E27" s="10"/>
      <c r="F27" s="10"/>
      <c r="G27" s="10">
        <v>33</v>
      </c>
      <c r="H27" s="10"/>
      <c r="I27" s="10"/>
      <c r="J27" s="10"/>
      <c r="K27" s="10"/>
    </row>
    <row r="28" spans="1:11" ht="25.5">
      <c r="A28" s="45" t="s">
        <v>193</v>
      </c>
      <c r="B28" s="15" t="s">
        <v>44</v>
      </c>
      <c r="C28" s="4" t="s">
        <v>91</v>
      </c>
      <c r="D28" s="7">
        <v>2</v>
      </c>
      <c r="E28" s="7">
        <v>2</v>
      </c>
      <c r="F28" s="7">
        <v>2</v>
      </c>
      <c r="G28" s="7">
        <v>2</v>
      </c>
      <c r="H28" s="7">
        <v>2</v>
      </c>
      <c r="I28" s="7">
        <v>2</v>
      </c>
      <c r="J28" s="7">
        <v>2</v>
      </c>
      <c r="K28" s="7">
        <v>2</v>
      </c>
    </row>
    <row r="29" spans="1:11" ht="39.75" customHeight="1">
      <c r="A29" s="45" t="s">
        <v>194</v>
      </c>
      <c r="B29" s="49" t="s">
        <v>212</v>
      </c>
      <c r="C29" s="4" t="s">
        <v>91</v>
      </c>
      <c r="D29" s="7">
        <v>0</v>
      </c>
      <c r="E29" s="7">
        <v>1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  <c r="K29" s="7">
        <v>1</v>
      </c>
    </row>
    <row r="30" spans="1:11" ht="25.5">
      <c r="A30" s="45" t="s">
        <v>195</v>
      </c>
      <c r="B30" s="15" t="s">
        <v>48</v>
      </c>
      <c r="C30" s="4" t="s">
        <v>91</v>
      </c>
      <c r="D30" s="7">
        <v>4</v>
      </c>
      <c r="E30" s="7">
        <v>4</v>
      </c>
      <c r="F30" s="7">
        <v>4</v>
      </c>
      <c r="G30" s="7">
        <v>4</v>
      </c>
      <c r="H30" s="7"/>
      <c r="I30" s="7"/>
      <c r="J30" s="7"/>
      <c r="K30" s="7"/>
    </row>
    <row r="31" spans="1:11" ht="80.25" customHeight="1">
      <c r="A31" s="104">
        <v>6</v>
      </c>
      <c r="B31" s="17" t="s">
        <v>102</v>
      </c>
      <c r="C31" s="4"/>
      <c r="D31" s="16"/>
      <c r="E31" s="16"/>
      <c r="F31" s="16"/>
      <c r="G31" s="16"/>
      <c r="H31" s="16"/>
      <c r="I31" s="16"/>
      <c r="J31" s="16"/>
      <c r="K31" s="16"/>
    </row>
    <row r="32" spans="1:11" ht="12.75">
      <c r="A32" s="99"/>
      <c r="B32" s="14" t="s">
        <v>103</v>
      </c>
      <c r="C32" s="4" t="s">
        <v>91</v>
      </c>
      <c r="D32" s="10">
        <v>34</v>
      </c>
      <c r="E32" s="10">
        <v>25</v>
      </c>
      <c r="F32" s="10">
        <v>25</v>
      </c>
      <c r="G32" s="10">
        <v>25</v>
      </c>
      <c r="H32" s="10">
        <v>25</v>
      </c>
      <c r="I32" s="10">
        <v>25</v>
      </c>
      <c r="J32" s="10">
        <v>25</v>
      </c>
      <c r="K32" s="10">
        <v>25</v>
      </c>
    </row>
    <row r="33" spans="1:11" ht="12.75">
      <c r="A33" s="100"/>
      <c r="B33" s="14" t="s">
        <v>104</v>
      </c>
      <c r="C33" s="4" t="s">
        <v>105</v>
      </c>
      <c r="D33" s="10">
        <v>605</v>
      </c>
      <c r="E33" s="10">
        <v>450</v>
      </c>
      <c r="F33" s="10">
        <v>450</v>
      </c>
      <c r="G33" s="10">
        <v>450</v>
      </c>
      <c r="H33" s="10">
        <v>450</v>
      </c>
      <c r="I33" s="10">
        <v>450</v>
      </c>
      <c r="J33" s="10">
        <v>450</v>
      </c>
      <c r="K33" s="10">
        <v>450</v>
      </c>
    </row>
    <row r="34" spans="1:11" ht="25.5">
      <c r="A34" s="98" t="s">
        <v>166</v>
      </c>
      <c r="B34" s="49" t="s">
        <v>162</v>
      </c>
      <c r="C34" s="4"/>
      <c r="D34" s="16"/>
      <c r="E34" s="16"/>
      <c r="F34" s="16"/>
      <c r="G34" s="16"/>
      <c r="H34" s="16"/>
      <c r="I34" s="16"/>
      <c r="J34" s="16"/>
      <c r="K34" s="16"/>
    </row>
    <row r="35" spans="1:11" ht="12.75">
      <c r="A35" s="99"/>
      <c r="B35" s="14" t="s">
        <v>103</v>
      </c>
      <c r="C35" s="4" t="s">
        <v>91</v>
      </c>
      <c r="D35" s="10"/>
      <c r="E35" s="10"/>
      <c r="F35" s="10"/>
      <c r="G35" s="10">
        <v>1</v>
      </c>
      <c r="H35" s="10">
        <v>1</v>
      </c>
      <c r="I35" s="10">
        <v>1</v>
      </c>
      <c r="J35" s="10">
        <v>1</v>
      </c>
      <c r="K35" s="10">
        <v>1</v>
      </c>
    </row>
    <row r="36" spans="1:11" ht="12.75">
      <c r="A36" s="100"/>
      <c r="B36" s="14" t="s">
        <v>104</v>
      </c>
      <c r="C36" s="4" t="s">
        <v>105</v>
      </c>
      <c r="D36" s="10"/>
      <c r="E36" s="10"/>
      <c r="F36" s="10"/>
      <c r="G36" s="10">
        <v>8</v>
      </c>
      <c r="H36" s="10">
        <v>8</v>
      </c>
      <c r="I36" s="10">
        <v>8</v>
      </c>
      <c r="J36" s="10">
        <v>8</v>
      </c>
      <c r="K36" s="10">
        <v>8</v>
      </c>
    </row>
    <row r="37" spans="1:11" ht="18" customHeight="1">
      <c r="A37" s="98" t="s">
        <v>167</v>
      </c>
      <c r="B37" s="49" t="s">
        <v>163</v>
      </c>
      <c r="C37" s="4"/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99"/>
      <c r="B38" s="14" t="s">
        <v>103</v>
      </c>
      <c r="C38" s="4" t="s">
        <v>91</v>
      </c>
      <c r="D38" s="10"/>
      <c r="E38" s="10"/>
      <c r="F38" s="10"/>
      <c r="G38" s="10">
        <v>1</v>
      </c>
      <c r="H38" s="10">
        <v>1</v>
      </c>
      <c r="I38" s="10">
        <v>1</v>
      </c>
      <c r="J38" s="10">
        <v>1</v>
      </c>
      <c r="K38" s="10">
        <v>1</v>
      </c>
    </row>
    <row r="39" spans="1:11" ht="12.75">
      <c r="A39" s="100"/>
      <c r="B39" s="14" t="s">
        <v>104</v>
      </c>
      <c r="C39" s="4" t="s">
        <v>105</v>
      </c>
      <c r="D39" s="10"/>
      <c r="E39" s="10"/>
      <c r="F39" s="10"/>
      <c r="G39" s="10">
        <v>10</v>
      </c>
      <c r="H39" s="10">
        <v>10</v>
      </c>
      <c r="I39" s="10">
        <v>10</v>
      </c>
      <c r="J39" s="10">
        <v>10</v>
      </c>
      <c r="K39" s="10">
        <v>10</v>
      </c>
    </row>
    <row r="40" spans="1:11" ht="12.75">
      <c r="A40" s="48" t="s">
        <v>168</v>
      </c>
      <c r="B40" s="15" t="s">
        <v>111</v>
      </c>
      <c r="C40" s="20" t="s">
        <v>91</v>
      </c>
      <c r="D40" s="22">
        <v>7</v>
      </c>
      <c r="E40" s="22">
        <v>5</v>
      </c>
      <c r="F40" s="22">
        <v>5</v>
      </c>
      <c r="G40" s="22">
        <v>5</v>
      </c>
      <c r="H40" s="22">
        <v>5</v>
      </c>
      <c r="I40" s="22">
        <v>5</v>
      </c>
      <c r="J40" s="22">
        <v>5</v>
      </c>
      <c r="K40" s="22">
        <v>5</v>
      </c>
    </row>
    <row r="41" spans="1:11" ht="12.75">
      <c r="A41" s="45" t="s">
        <v>169</v>
      </c>
      <c r="B41" s="15" t="s">
        <v>115</v>
      </c>
      <c r="C41" s="20" t="s">
        <v>91</v>
      </c>
      <c r="D41" s="22">
        <v>3</v>
      </c>
      <c r="E41" s="22">
        <v>3</v>
      </c>
      <c r="F41" s="22">
        <v>3</v>
      </c>
      <c r="G41" s="22">
        <v>3</v>
      </c>
      <c r="H41" s="22">
        <v>3</v>
      </c>
      <c r="I41" s="22">
        <v>3</v>
      </c>
      <c r="J41" s="22">
        <v>3</v>
      </c>
      <c r="K41" s="22">
        <v>3</v>
      </c>
    </row>
    <row r="42" spans="1:11" ht="25.5">
      <c r="A42" s="45" t="s">
        <v>172</v>
      </c>
      <c r="B42" s="55" t="s">
        <v>207</v>
      </c>
      <c r="C42" s="56" t="s">
        <v>91</v>
      </c>
      <c r="D42" s="57"/>
      <c r="E42" s="57"/>
      <c r="F42" s="57"/>
      <c r="G42" s="57">
        <v>4</v>
      </c>
      <c r="H42" s="57">
        <v>4</v>
      </c>
      <c r="I42" s="57">
        <v>4</v>
      </c>
      <c r="J42" s="57">
        <v>4</v>
      </c>
      <c r="K42" s="57">
        <v>4</v>
      </c>
    </row>
    <row r="43" spans="1:11" ht="39.75" customHeight="1">
      <c r="A43" s="45" t="s">
        <v>173</v>
      </c>
      <c r="B43" s="49" t="s">
        <v>211</v>
      </c>
      <c r="C43" s="4" t="s">
        <v>91</v>
      </c>
      <c r="D43" s="10">
        <v>2</v>
      </c>
      <c r="E43" s="10">
        <v>2</v>
      </c>
      <c r="F43" s="10">
        <v>2</v>
      </c>
      <c r="G43" s="10">
        <v>2</v>
      </c>
      <c r="H43" s="10">
        <v>2</v>
      </c>
      <c r="I43" s="10">
        <v>2</v>
      </c>
      <c r="J43" s="10">
        <v>2</v>
      </c>
      <c r="K43" s="10">
        <v>2</v>
      </c>
    </row>
    <row r="44" spans="1:11" ht="52.5" customHeight="1">
      <c r="A44" s="45" t="s">
        <v>174</v>
      </c>
      <c r="B44" s="15" t="s">
        <v>52</v>
      </c>
      <c r="C44" s="4" t="s">
        <v>91</v>
      </c>
      <c r="D44" s="10">
        <v>1</v>
      </c>
      <c r="E44" s="10">
        <v>1</v>
      </c>
      <c r="F44" s="10">
        <v>1</v>
      </c>
      <c r="G44" s="10">
        <v>1</v>
      </c>
      <c r="H44" s="10">
        <v>1</v>
      </c>
      <c r="I44" s="10">
        <v>1</v>
      </c>
      <c r="J44" s="10">
        <v>1</v>
      </c>
      <c r="K44" s="10">
        <v>1</v>
      </c>
    </row>
    <row r="45" spans="1:11" ht="57.75" customHeight="1">
      <c r="A45" s="45" t="s">
        <v>196</v>
      </c>
      <c r="B45" s="15" t="s">
        <v>106</v>
      </c>
      <c r="C45" s="4" t="s">
        <v>107</v>
      </c>
      <c r="D45" s="10">
        <v>12</v>
      </c>
      <c r="E45" s="10">
        <v>12</v>
      </c>
      <c r="F45" s="10">
        <v>12</v>
      </c>
      <c r="G45" s="10">
        <v>12</v>
      </c>
      <c r="H45" s="10">
        <v>12</v>
      </c>
      <c r="I45" s="10">
        <v>12</v>
      </c>
      <c r="J45" s="10">
        <v>12</v>
      </c>
      <c r="K45" s="10">
        <v>12</v>
      </c>
    </row>
    <row r="46" spans="1:11" ht="12.75">
      <c r="A46" s="98" t="s">
        <v>208</v>
      </c>
      <c r="B46" s="15" t="s">
        <v>151</v>
      </c>
      <c r="C46" s="4" t="s">
        <v>91</v>
      </c>
      <c r="D46" s="10">
        <v>385</v>
      </c>
      <c r="E46" s="25">
        <v>204</v>
      </c>
      <c r="F46" s="25">
        <v>285</v>
      </c>
      <c r="G46" s="10">
        <v>351</v>
      </c>
      <c r="H46" s="10">
        <v>288</v>
      </c>
      <c r="I46" s="10">
        <v>299</v>
      </c>
      <c r="J46" s="10">
        <v>304</v>
      </c>
      <c r="K46" s="10">
        <v>304</v>
      </c>
    </row>
    <row r="47" spans="1:11" ht="12.75">
      <c r="A47" s="99"/>
      <c r="B47" s="54" t="s">
        <v>206</v>
      </c>
      <c r="C47" s="4"/>
      <c r="D47" s="10"/>
      <c r="E47" s="25">
        <v>128</v>
      </c>
      <c r="F47" s="25">
        <v>198</v>
      </c>
      <c r="G47" s="10">
        <v>256</v>
      </c>
      <c r="H47" s="10">
        <v>288</v>
      </c>
      <c r="I47" s="10">
        <v>299</v>
      </c>
      <c r="J47" s="10">
        <v>304</v>
      </c>
      <c r="K47" s="10">
        <v>304</v>
      </c>
    </row>
    <row r="48" spans="1:11" ht="12.75">
      <c r="A48" s="100"/>
      <c r="B48" s="14" t="s">
        <v>150</v>
      </c>
      <c r="C48" s="4"/>
      <c r="D48" s="10"/>
      <c r="E48" s="25">
        <v>76</v>
      </c>
      <c r="F48" s="25">
        <v>87</v>
      </c>
      <c r="G48" s="10">
        <v>95</v>
      </c>
      <c r="H48" s="10"/>
      <c r="I48" s="10"/>
      <c r="J48" s="10"/>
      <c r="K48" s="10"/>
    </row>
    <row r="49" spans="1:11" ht="12.75">
      <c r="A49" s="45">
        <v>7</v>
      </c>
      <c r="B49" s="17" t="s">
        <v>175</v>
      </c>
      <c r="C49" s="4"/>
      <c r="D49" s="10"/>
      <c r="E49" s="10"/>
      <c r="F49" s="10"/>
      <c r="G49" s="10"/>
      <c r="H49" s="10"/>
      <c r="I49" s="10"/>
      <c r="J49" s="10"/>
      <c r="K49" s="10"/>
    </row>
    <row r="50" spans="1:11" ht="25.5">
      <c r="A50" s="45" t="s">
        <v>170</v>
      </c>
      <c r="B50" s="15" t="s">
        <v>149</v>
      </c>
      <c r="C50" s="4" t="s">
        <v>91</v>
      </c>
      <c r="D50" s="10"/>
      <c r="E50" s="10"/>
      <c r="F50" s="10">
        <v>12</v>
      </c>
      <c r="G50" s="10">
        <v>12</v>
      </c>
      <c r="H50" s="10">
        <v>12</v>
      </c>
      <c r="I50" s="10">
        <v>12</v>
      </c>
      <c r="J50" s="10">
        <v>12</v>
      </c>
      <c r="K50" s="10">
        <v>12</v>
      </c>
    </row>
    <row r="51" spans="1:11" ht="37.5" customHeight="1">
      <c r="A51" s="45" t="s">
        <v>171</v>
      </c>
      <c r="B51" s="49" t="s">
        <v>205</v>
      </c>
      <c r="C51" s="4" t="s">
        <v>93</v>
      </c>
      <c r="D51" s="10"/>
      <c r="E51" s="10"/>
      <c r="F51" s="10"/>
      <c r="G51" s="10">
        <v>100</v>
      </c>
      <c r="H51" s="10">
        <v>100</v>
      </c>
      <c r="I51" s="10">
        <v>100</v>
      </c>
      <c r="J51" s="10">
        <v>100</v>
      </c>
      <c r="K51" s="10">
        <v>100</v>
      </c>
    </row>
    <row r="52" spans="1:11" ht="12.75">
      <c r="A52" s="45" t="s">
        <v>176</v>
      </c>
      <c r="B52" s="17" t="s">
        <v>179</v>
      </c>
      <c r="C52" s="4" t="s">
        <v>91</v>
      </c>
      <c r="D52" s="10">
        <v>1</v>
      </c>
      <c r="E52" s="10">
        <v>1</v>
      </c>
      <c r="F52" s="10">
        <v>1</v>
      </c>
      <c r="G52" s="10">
        <v>1</v>
      </c>
      <c r="H52" s="10">
        <v>1</v>
      </c>
      <c r="I52" s="10">
        <v>1</v>
      </c>
      <c r="J52" s="10">
        <v>1</v>
      </c>
      <c r="K52" s="10">
        <v>1</v>
      </c>
    </row>
    <row r="53" spans="1:11" ht="12.75">
      <c r="A53" s="45" t="s">
        <v>177</v>
      </c>
      <c r="B53" s="15" t="s">
        <v>108</v>
      </c>
      <c r="C53" s="4" t="s">
        <v>98</v>
      </c>
      <c r="D53" s="8">
        <v>843.4</v>
      </c>
      <c r="E53" s="8"/>
      <c r="F53" s="8"/>
      <c r="G53" s="8"/>
      <c r="H53" s="8"/>
      <c r="I53" s="8"/>
      <c r="J53" s="8"/>
      <c r="K53" s="8"/>
    </row>
    <row r="54" spans="1:11" ht="12.75">
      <c r="A54" s="45" t="s">
        <v>178</v>
      </c>
      <c r="B54" s="19" t="s">
        <v>109</v>
      </c>
      <c r="C54" s="20" t="s">
        <v>91</v>
      </c>
      <c r="D54" s="21">
        <v>3</v>
      </c>
      <c r="E54" s="21">
        <v>2</v>
      </c>
      <c r="F54" s="21">
        <v>2</v>
      </c>
      <c r="G54" s="21">
        <v>2</v>
      </c>
      <c r="H54" s="21">
        <v>2</v>
      </c>
      <c r="I54" s="21">
        <v>2</v>
      </c>
      <c r="J54" s="21">
        <v>2</v>
      </c>
      <c r="K54" s="21">
        <v>2</v>
      </c>
    </row>
    <row r="55" spans="1:11" ht="25.5">
      <c r="A55" s="45" t="s">
        <v>161</v>
      </c>
      <c r="B55" s="15" t="s">
        <v>110</v>
      </c>
      <c r="C55" s="20" t="s">
        <v>93</v>
      </c>
      <c r="D55" s="20">
        <v>100</v>
      </c>
      <c r="E55" s="20">
        <v>100</v>
      </c>
      <c r="F55" s="20">
        <v>100</v>
      </c>
      <c r="G55" s="20">
        <v>100</v>
      </c>
      <c r="H55" s="20">
        <v>100</v>
      </c>
      <c r="I55" s="20">
        <v>100</v>
      </c>
      <c r="J55" s="20">
        <v>100</v>
      </c>
      <c r="K55" s="20">
        <v>100</v>
      </c>
    </row>
    <row r="56" spans="1:11" ht="12.75">
      <c r="A56" s="45" t="s">
        <v>180</v>
      </c>
      <c r="B56" s="17" t="s">
        <v>130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30" customHeight="1">
      <c r="A57" s="103" t="s">
        <v>197</v>
      </c>
      <c r="B57" s="15" t="s">
        <v>112</v>
      </c>
      <c r="C57" s="101" t="s">
        <v>91</v>
      </c>
      <c r="D57" s="22">
        <f>SUM(D58:D59)</f>
        <v>111</v>
      </c>
      <c r="E57" s="22">
        <f aca="true" t="shared" si="0" ref="E57:K57">SUM(E58:E59)</f>
        <v>93</v>
      </c>
      <c r="F57" s="22">
        <f t="shared" si="0"/>
        <v>93</v>
      </c>
      <c r="G57" s="22">
        <f t="shared" si="0"/>
        <v>93</v>
      </c>
      <c r="H57" s="22">
        <f t="shared" si="0"/>
        <v>93</v>
      </c>
      <c r="I57" s="22">
        <f t="shared" si="0"/>
        <v>93</v>
      </c>
      <c r="J57" s="22">
        <f>SUM(J58:J59)</f>
        <v>93</v>
      </c>
      <c r="K57" s="22">
        <f t="shared" si="0"/>
        <v>93</v>
      </c>
    </row>
    <row r="58" spans="1:11" ht="12.75">
      <c r="A58" s="103"/>
      <c r="B58" s="14" t="s">
        <v>113</v>
      </c>
      <c r="C58" s="101"/>
      <c r="D58" s="22">
        <v>6</v>
      </c>
      <c r="E58" s="22">
        <v>8</v>
      </c>
      <c r="F58" s="22">
        <v>8</v>
      </c>
      <c r="G58" s="22">
        <v>8</v>
      </c>
      <c r="H58" s="22">
        <v>8</v>
      </c>
      <c r="I58" s="22">
        <v>8</v>
      </c>
      <c r="J58" s="22">
        <v>8</v>
      </c>
      <c r="K58" s="22">
        <v>8</v>
      </c>
    </row>
    <row r="59" spans="1:11" ht="12.75">
      <c r="A59" s="103"/>
      <c r="B59" s="14" t="s">
        <v>114</v>
      </c>
      <c r="C59" s="101" t="s">
        <v>91</v>
      </c>
      <c r="D59" s="22">
        <v>105</v>
      </c>
      <c r="E59" s="22">
        <v>85</v>
      </c>
      <c r="F59" s="22">
        <v>85</v>
      </c>
      <c r="G59" s="22">
        <v>85</v>
      </c>
      <c r="H59" s="22">
        <v>85</v>
      </c>
      <c r="I59" s="22">
        <v>85</v>
      </c>
      <c r="J59" s="22">
        <v>85</v>
      </c>
      <c r="K59" s="22">
        <v>85</v>
      </c>
    </row>
    <row r="60" spans="1:11" ht="38.25">
      <c r="A60" s="95" t="s">
        <v>198</v>
      </c>
      <c r="B60" s="23" t="s">
        <v>116</v>
      </c>
      <c r="C60" s="20" t="s">
        <v>91</v>
      </c>
      <c r="D60" s="22">
        <v>105</v>
      </c>
      <c r="E60" s="22">
        <v>90</v>
      </c>
      <c r="F60" s="22">
        <v>90</v>
      </c>
      <c r="G60" s="22">
        <v>90</v>
      </c>
      <c r="H60" s="22">
        <v>90</v>
      </c>
      <c r="I60" s="22">
        <v>90</v>
      </c>
      <c r="J60" s="22">
        <v>90</v>
      </c>
      <c r="K60" s="22">
        <v>90</v>
      </c>
    </row>
    <row r="61" spans="1:11" ht="12.75">
      <c r="A61" s="96"/>
      <c r="B61" s="14" t="s">
        <v>113</v>
      </c>
      <c r="C61" s="20"/>
      <c r="D61" s="22"/>
      <c r="E61" s="22"/>
      <c r="F61" s="22"/>
      <c r="G61" s="22"/>
      <c r="H61" s="22"/>
      <c r="I61" s="22"/>
      <c r="J61" s="22"/>
      <c r="K61" s="22"/>
    </row>
    <row r="62" spans="1:11" ht="12.75">
      <c r="A62" s="97"/>
      <c r="B62" s="14" t="s">
        <v>114</v>
      </c>
      <c r="C62" s="20"/>
      <c r="D62" s="22"/>
      <c r="E62" s="22"/>
      <c r="F62" s="22"/>
      <c r="G62" s="22"/>
      <c r="H62" s="22"/>
      <c r="I62" s="22"/>
      <c r="J62" s="22"/>
      <c r="K62" s="22"/>
    </row>
    <row r="63" spans="1:11" ht="30" customHeight="1">
      <c r="A63" s="18" t="s">
        <v>199</v>
      </c>
      <c r="B63" s="23" t="s">
        <v>117</v>
      </c>
      <c r="C63" s="20" t="s">
        <v>91</v>
      </c>
      <c r="D63" s="22">
        <v>4</v>
      </c>
      <c r="E63" s="22">
        <v>4</v>
      </c>
      <c r="F63" s="22">
        <v>4</v>
      </c>
      <c r="G63" s="22">
        <v>4</v>
      </c>
      <c r="H63" s="22">
        <v>4</v>
      </c>
      <c r="I63" s="22">
        <v>4</v>
      </c>
      <c r="J63" s="22">
        <v>4</v>
      </c>
      <c r="K63" s="22">
        <v>4</v>
      </c>
    </row>
    <row r="64" spans="1:11" ht="25.5">
      <c r="A64" s="18" t="s">
        <v>200</v>
      </c>
      <c r="B64" s="17" t="s">
        <v>203</v>
      </c>
      <c r="C64" s="20" t="s">
        <v>91</v>
      </c>
      <c r="D64" s="22">
        <v>2</v>
      </c>
      <c r="E64" s="22">
        <v>6</v>
      </c>
      <c r="F64" s="22">
        <v>6</v>
      </c>
      <c r="G64" s="22">
        <v>6</v>
      </c>
      <c r="H64" s="22">
        <v>6</v>
      </c>
      <c r="I64" s="22">
        <v>6</v>
      </c>
      <c r="J64" s="22">
        <v>6</v>
      </c>
      <c r="K64" s="22">
        <v>6</v>
      </c>
    </row>
    <row r="65" spans="1:11" ht="12.75">
      <c r="A65" s="18" t="s">
        <v>201</v>
      </c>
      <c r="B65" s="17" t="s">
        <v>204</v>
      </c>
      <c r="C65" s="20" t="s">
        <v>118</v>
      </c>
      <c r="D65" s="22"/>
      <c r="E65" s="22">
        <v>50</v>
      </c>
      <c r="F65" s="22">
        <v>50</v>
      </c>
      <c r="G65" s="22"/>
      <c r="H65" s="22"/>
      <c r="I65" s="22"/>
      <c r="J65" s="22"/>
      <c r="K65" s="22"/>
    </row>
    <row r="66" spans="1:11" ht="12.75">
      <c r="A66" s="18" t="s">
        <v>202</v>
      </c>
      <c r="B66" s="17" t="s">
        <v>136</v>
      </c>
      <c r="C66" s="20" t="s">
        <v>91</v>
      </c>
      <c r="D66" s="24"/>
      <c r="E66" s="24"/>
      <c r="F66" s="26">
        <v>1</v>
      </c>
      <c r="G66" s="26">
        <v>1</v>
      </c>
      <c r="H66" s="24"/>
      <c r="I66" s="24"/>
      <c r="J66" s="24"/>
      <c r="K66" s="24"/>
    </row>
  </sheetData>
  <sheetProtection selectLockedCells="1" selectUnlockedCells="1"/>
  <mergeCells count="16">
    <mergeCell ref="B1:K1"/>
    <mergeCell ref="B2:K2"/>
    <mergeCell ref="B3:K3"/>
    <mergeCell ref="A57:A59"/>
    <mergeCell ref="A31:A33"/>
    <mergeCell ref="A34:A36"/>
    <mergeCell ref="A46:A48"/>
    <mergeCell ref="A4:K4"/>
    <mergeCell ref="A60:A62"/>
    <mergeCell ref="A5:A6"/>
    <mergeCell ref="D5:K5"/>
    <mergeCell ref="A16:A18"/>
    <mergeCell ref="A12:A13"/>
    <mergeCell ref="C57:C59"/>
    <mergeCell ref="A19:A21"/>
    <mergeCell ref="A37:A39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12</cp:lastModifiedBy>
  <cp:lastPrinted>2023-07-18T10:02:31Z</cp:lastPrinted>
  <dcterms:created xsi:type="dcterms:W3CDTF">2018-12-20T11:19:06Z</dcterms:created>
  <dcterms:modified xsi:type="dcterms:W3CDTF">2023-07-18T11:20:03Z</dcterms:modified>
  <cp:category/>
  <cp:version/>
  <cp:contentType/>
  <cp:contentStatus/>
</cp:coreProperties>
</file>