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1"/>
  </bookViews>
  <sheets>
    <sheet name="Приложение 1" sheetId="1" r:id="rId1"/>
    <sheet name="Приложение 3" sheetId="2" r:id="rId2"/>
  </sheets>
  <definedNames>
    <definedName name="_xlnm.Print_Titles" localSheetId="0">'Приложение 1'!$6:$7</definedName>
    <definedName name="_xlnm.Print_Titles" localSheetId="1">'Приложение 3'!$5:$7</definedName>
  </definedNames>
  <calcPr fullCalcOnLoad="1"/>
</workbook>
</file>

<file path=xl/sharedStrings.xml><?xml version="1.0" encoding="utf-8"?>
<sst xmlns="http://schemas.openxmlformats.org/spreadsheetml/2006/main" count="136" uniqueCount="75">
  <si>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</si>
  <si>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</si>
  <si>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</si>
  <si>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</si>
  <si>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</si>
  <si>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</si>
  <si>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</si>
  <si>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</si>
  <si>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</si>
  <si>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</si>
  <si>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</si>
  <si>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</si>
  <si>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</si>
  <si>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</si>
  <si>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</si>
  <si>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</si>
  <si>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</si>
  <si>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</si>
  <si>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</si>
  <si>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</si>
  <si>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</si>
  <si>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</si>
  <si>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</si>
  <si>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</si>
  <si>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</si>
  <si>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 xml:space="preserve"> </t>
  </si>
  <si>
    <t>количество оказанных консультаций</t>
  </si>
  <si>
    <t>количество организаций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</si>
  <si>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</si>
  <si>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</si>
  <si>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</si>
  <si>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2.2.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</si>
  <si>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</si>
  <si>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</si>
  <si>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</si>
  <si>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</si>
  <si>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</si>
  <si>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</si>
  <si>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</si>
  <si>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</si>
  <si>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</si>
  <si>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Комитет по управлению муниципальным имуществом и земельными ресурсами администрации</t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</si>
  <si>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</si>
  <si>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</si>
  <si>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</si>
  <si>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</si>
  <si>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</si>
  <si>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</si>
  <si>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</si>
  <si>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</si>
  <si>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</si>
  <si>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</si>
  <si>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</si>
  <si>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</si>
  <si>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>Базовый период 2017 год</t>
  </si>
  <si>
    <t xml:space="preserve">Развитие и поддержка субъектов малого и среднего предпринимательства в монопрофильном муниципальном образовании Сланцевское городское поселение </t>
  </si>
  <si>
    <t>Подпрограмма 3
Создание условий для развития  предпринимательства</t>
  </si>
  <si>
    <t>3.1.</t>
  </si>
  <si>
    <t>Основное мероприятие 3.1.
Улучшение условий для предпринимательства в рамках реализации международных проектов</t>
  </si>
  <si>
    <t>3.1.1.</t>
  </si>
  <si>
    <t>Реализация мероприятий в рамках международного проекта ER45_FarmerCraft</t>
  </si>
  <si>
    <t>3.1.2.</t>
  </si>
  <si>
    <t>Реализация мероприятий в рамках международного проекта ER53_Narva-Slantsy Leisure Cluster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</si>
  <si>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</si>
  <si>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</si>
  <si>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Приложение 3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</si>
  <si>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</si>
  <si>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2019-2025 годы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</si>
  <si>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</si>
  <si>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</si>
  <si>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</si>
  <si>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Число субъектов малого и среднего предпринимательства в расчете на 1 тыс. человек населения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</si>
  <si>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 на 2019 - 2025 годы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</si>
  <si>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</si>
  <si>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Приложение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</si>
</sst>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Alignment="1">
      <alignment/>
    </xf>
    <xf numFmtId="181" fontId="2" fillId="32" borderId="0" xfId="0" applyNumberFormat="1" applyFont="1" applyFill="1" applyAlignment="1">
      <alignment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32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1" fontId="4" fillId="32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32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2" fillId="32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Zeros="0" zoomScaleSheetLayoutView="100" workbookViewId="0" topLeftCell="A1">
      <selection activeCell="L12" sqref="L12"/>
    </sheetView>
  </sheetViews>
  <sheetFormatPr defaultColWidth="9.00390625" defaultRowHeight="12.75"/>
  <cols>
    <col min="1" max="1" width="4.75390625" style="1" customWidth="1"/>
    <col min="2" max="2" width="43.125" style="2" customWidth="1"/>
    <col min="3" max="3" width="41.875" style="8" customWidth="1"/>
    <col min="4" max="5" width="10.625" style="2" customWidth="1"/>
    <col min="6" max="6" width="6.375" style="2" customWidth="1"/>
    <col min="7" max="7" width="12.375" style="30" bestFit="1" customWidth="1"/>
    <col min="8" max="8" width="11.625" style="30" customWidth="1"/>
    <col min="9" max="9" width="13.125" style="31" bestFit="1" customWidth="1"/>
    <col min="10" max="10" width="11.625" style="31" customWidth="1"/>
    <col min="11" max="11" width="10.25390625" style="30" customWidth="1"/>
    <col min="12" max="16384" width="9.125" style="2" customWidth="1"/>
  </cols>
  <sheetData>
    <row r="1" spans="6:11" ht="12.75">
      <c r="F1" s="63" t="s">
        <v>74</v>
      </c>
      <c r="G1" s="63"/>
      <c r="H1" s="63"/>
      <c r="I1" s="63"/>
      <c r="J1" s="63"/>
      <c r="K1" s="63"/>
    </row>
    <row r="2" spans="6:11" ht="41.25" customHeight="1">
      <c r="F2" s="64" t="s">
        <v>67</v>
      </c>
      <c r="G2" s="64"/>
      <c r="H2" s="64"/>
      <c r="I2" s="64"/>
      <c r="J2" s="64"/>
      <c r="K2" s="64"/>
    </row>
    <row r="3" spans="2:3" ht="14.25" customHeight="1">
      <c r="B3" s="5"/>
      <c r="C3" s="6"/>
    </row>
    <row r="4" spans="1:11" ht="31.5" customHeight="1">
      <c r="A4" s="65" t="s">
        <v>66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3"/>
      <c r="B5" s="3"/>
      <c r="C5" s="7"/>
      <c r="D5" s="3"/>
      <c r="E5" s="3"/>
      <c r="F5" s="3"/>
      <c r="G5" s="32"/>
      <c r="H5" s="32"/>
      <c r="I5" s="33"/>
      <c r="J5" s="33"/>
      <c r="K5" s="32"/>
    </row>
    <row r="6" spans="1:11" ht="32.25" customHeight="1">
      <c r="A6" s="66"/>
      <c r="B6" s="72" t="s">
        <v>0</v>
      </c>
      <c r="C6" s="73" t="s">
        <v>1</v>
      </c>
      <c r="D6" s="62" t="s">
        <v>2</v>
      </c>
      <c r="E6" s="62"/>
      <c r="F6" s="69" t="s">
        <v>3</v>
      </c>
      <c r="G6" s="68" t="s">
        <v>4</v>
      </c>
      <c r="H6" s="68"/>
      <c r="I6" s="68"/>
      <c r="J6" s="68"/>
      <c r="K6" s="68"/>
    </row>
    <row r="7" spans="1:11" ht="27" customHeight="1">
      <c r="A7" s="66"/>
      <c r="B7" s="72"/>
      <c r="C7" s="73"/>
      <c r="D7" s="10" t="s">
        <v>5</v>
      </c>
      <c r="E7" s="10" t="s">
        <v>6</v>
      </c>
      <c r="F7" s="70"/>
      <c r="G7" s="35" t="s">
        <v>7</v>
      </c>
      <c r="H7" s="35" t="s">
        <v>8</v>
      </c>
      <c r="I7" s="36" t="s">
        <v>9</v>
      </c>
      <c r="J7" s="36" t="s">
        <v>10</v>
      </c>
      <c r="K7" s="35" t="s">
        <v>11</v>
      </c>
    </row>
    <row r="8" spans="1:11" ht="12.75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ht="20.25" customHeight="1">
      <c r="A9" s="66"/>
      <c r="B9" s="55" t="s">
        <v>55</v>
      </c>
      <c r="C9" s="53" t="s">
        <v>51</v>
      </c>
      <c r="D9" s="49">
        <v>2019</v>
      </c>
      <c r="E9" s="49">
        <v>2025</v>
      </c>
      <c r="F9" s="12">
        <v>2019</v>
      </c>
      <c r="G9" s="37">
        <f>H9+I9+J9+K9</f>
        <v>10727</v>
      </c>
      <c r="H9" s="37">
        <f>H13+H49</f>
        <v>0</v>
      </c>
      <c r="I9" s="38">
        <f aca="true" t="shared" si="0" ref="I9:J11">I13+I49+I69</f>
        <v>10000</v>
      </c>
      <c r="J9" s="38">
        <f t="shared" si="0"/>
        <v>727</v>
      </c>
      <c r="K9" s="37">
        <f>K13+K49</f>
        <v>0</v>
      </c>
    </row>
    <row r="10" spans="1:11" ht="20.25" customHeight="1">
      <c r="A10" s="66"/>
      <c r="B10" s="55"/>
      <c r="C10" s="53"/>
      <c r="D10" s="49"/>
      <c r="E10" s="49"/>
      <c r="F10" s="12">
        <v>2020</v>
      </c>
      <c r="G10" s="37">
        <f>H10+I10+J10+K10</f>
        <v>10860.1</v>
      </c>
      <c r="H10" s="37">
        <f>H14+H50</f>
        <v>0</v>
      </c>
      <c r="I10" s="38">
        <f t="shared" si="0"/>
        <v>10000</v>
      </c>
      <c r="J10" s="38">
        <f t="shared" si="0"/>
        <v>860.0999999999999</v>
      </c>
      <c r="K10" s="37">
        <f>K14+K50</f>
        <v>0</v>
      </c>
    </row>
    <row r="11" spans="1:11" ht="20.25" customHeight="1">
      <c r="A11" s="66"/>
      <c r="B11" s="55"/>
      <c r="C11" s="53"/>
      <c r="D11" s="49"/>
      <c r="E11" s="49"/>
      <c r="F11" s="12">
        <v>2021</v>
      </c>
      <c r="G11" s="37">
        <f>H11+I11+J11+K11</f>
        <v>12258.3</v>
      </c>
      <c r="H11" s="37"/>
      <c r="I11" s="38">
        <f t="shared" si="0"/>
        <v>10000</v>
      </c>
      <c r="J11" s="38">
        <f t="shared" si="0"/>
        <v>2258.3</v>
      </c>
      <c r="K11" s="37"/>
    </row>
    <row r="12" spans="1:11" ht="12.75">
      <c r="A12" s="66"/>
      <c r="B12" s="67" t="s">
        <v>12</v>
      </c>
      <c r="C12" s="67"/>
      <c r="D12" s="67"/>
      <c r="E12" s="67"/>
      <c r="F12" s="67"/>
      <c r="G12" s="37">
        <f>SUM(G9:G11)</f>
        <v>33845.399999999994</v>
      </c>
      <c r="H12" s="37"/>
      <c r="I12" s="38">
        <f>SUM(I9:I11)</f>
        <v>30000</v>
      </c>
      <c r="J12" s="38">
        <f>SUM(J9:J11)</f>
        <v>3845.4</v>
      </c>
      <c r="K12" s="37"/>
    </row>
    <row r="13" spans="1:11" ht="20.25" customHeight="1">
      <c r="A13" s="57">
        <v>1</v>
      </c>
      <c r="B13" s="55" t="s">
        <v>32</v>
      </c>
      <c r="C13" s="53" t="s">
        <v>51</v>
      </c>
      <c r="D13" s="49">
        <v>2019</v>
      </c>
      <c r="E13" s="49">
        <v>2025</v>
      </c>
      <c r="F13" s="12">
        <v>2019</v>
      </c>
      <c r="G13" s="37">
        <f>H13+I13+J13+K13</f>
        <v>10625</v>
      </c>
      <c r="H13" s="37"/>
      <c r="I13" s="38">
        <f>I17+I41</f>
        <v>10000</v>
      </c>
      <c r="J13" s="38">
        <f>J17+J41</f>
        <v>625</v>
      </c>
      <c r="K13" s="39"/>
    </row>
    <row r="14" spans="1:11" ht="20.25" customHeight="1">
      <c r="A14" s="57"/>
      <c r="B14" s="55"/>
      <c r="C14" s="53"/>
      <c r="D14" s="49"/>
      <c r="E14" s="49"/>
      <c r="F14" s="12">
        <v>2020</v>
      </c>
      <c r="G14" s="37">
        <f>H14+I14+J14+K14</f>
        <v>10625</v>
      </c>
      <c r="H14" s="37"/>
      <c r="I14" s="38">
        <f>I18+I42</f>
        <v>10000</v>
      </c>
      <c r="J14" s="38">
        <f>J18+J42</f>
        <v>625</v>
      </c>
      <c r="K14" s="39"/>
    </row>
    <row r="15" spans="1:11" ht="20.25" customHeight="1">
      <c r="A15" s="57"/>
      <c r="B15" s="55"/>
      <c r="C15" s="53"/>
      <c r="D15" s="49"/>
      <c r="E15" s="49"/>
      <c r="F15" s="12">
        <v>2021</v>
      </c>
      <c r="G15" s="37">
        <f>H15+I15+J15+K15</f>
        <v>10625</v>
      </c>
      <c r="H15" s="37"/>
      <c r="I15" s="38">
        <f>I19+I43</f>
        <v>10000</v>
      </c>
      <c r="J15" s="38">
        <f>J19</f>
        <v>625</v>
      </c>
      <c r="K15" s="39"/>
    </row>
    <row r="16" spans="1:11" ht="12.75">
      <c r="A16" s="57"/>
      <c r="B16" s="50" t="s">
        <v>13</v>
      </c>
      <c r="C16" s="50"/>
      <c r="D16" s="50"/>
      <c r="E16" s="50"/>
      <c r="F16" s="50"/>
      <c r="G16" s="37">
        <f>SUM(G13:G15)</f>
        <v>31875</v>
      </c>
      <c r="H16" s="37"/>
      <c r="I16" s="38">
        <f>SUM(I13:I15)</f>
        <v>30000</v>
      </c>
      <c r="J16" s="38">
        <f>SUM(J13:J15)</f>
        <v>1875</v>
      </c>
      <c r="K16" s="37"/>
    </row>
    <row r="17" spans="1:11" ht="13.5" customHeight="1">
      <c r="A17" s="57" t="s">
        <v>14</v>
      </c>
      <c r="B17" s="55" t="s">
        <v>19</v>
      </c>
      <c r="C17" s="53" t="s">
        <v>52</v>
      </c>
      <c r="D17" s="49">
        <v>2019</v>
      </c>
      <c r="E17" s="49">
        <v>2025</v>
      </c>
      <c r="F17" s="12">
        <v>2019</v>
      </c>
      <c r="G17" s="37">
        <f aca="true" t="shared" si="1" ref="G17:G27">H17+I17+J17+K17</f>
        <v>10625</v>
      </c>
      <c r="H17" s="40">
        <f>H21+H25+H33++H37</f>
        <v>0</v>
      </c>
      <c r="I17" s="41">
        <f aca="true" t="shared" si="2" ref="I17:J19">I21+I25+I33++I37+I29</f>
        <v>10000</v>
      </c>
      <c r="J17" s="41">
        <f t="shared" si="2"/>
        <v>625</v>
      </c>
      <c r="K17" s="40">
        <f>K21+K25+K33++K37</f>
        <v>0</v>
      </c>
    </row>
    <row r="18" spans="1:11" ht="13.5" customHeight="1">
      <c r="A18" s="57"/>
      <c r="B18" s="55"/>
      <c r="C18" s="53"/>
      <c r="D18" s="49"/>
      <c r="E18" s="49"/>
      <c r="F18" s="12">
        <v>2020</v>
      </c>
      <c r="G18" s="37">
        <f t="shared" si="1"/>
        <v>10625</v>
      </c>
      <c r="H18" s="40">
        <f>H22+H26+H34++H38</f>
        <v>0</v>
      </c>
      <c r="I18" s="41">
        <f t="shared" si="2"/>
        <v>10000</v>
      </c>
      <c r="J18" s="41">
        <f t="shared" si="2"/>
        <v>625</v>
      </c>
      <c r="K18" s="40">
        <f>K22+K26+K34++K38</f>
        <v>0</v>
      </c>
    </row>
    <row r="19" spans="1:11" ht="13.5" customHeight="1">
      <c r="A19" s="57"/>
      <c r="B19" s="55"/>
      <c r="C19" s="53"/>
      <c r="D19" s="49"/>
      <c r="E19" s="49"/>
      <c r="F19" s="12">
        <v>2021</v>
      </c>
      <c r="G19" s="37">
        <f t="shared" si="1"/>
        <v>10625</v>
      </c>
      <c r="H19" s="40">
        <f>H23+H27+H35++H39</f>
        <v>0</v>
      </c>
      <c r="I19" s="41">
        <f t="shared" si="2"/>
        <v>10000</v>
      </c>
      <c r="J19" s="41">
        <f t="shared" si="2"/>
        <v>625</v>
      </c>
      <c r="K19" s="40">
        <f>K23+K27+K35++K39</f>
        <v>0</v>
      </c>
    </row>
    <row r="20" spans="1:11" ht="12.75">
      <c r="A20" s="57"/>
      <c r="B20" s="50" t="s">
        <v>13</v>
      </c>
      <c r="C20" s="50"/>
      <c r="D20" s="50"/>
      <c r="E20" s="50"/>
      <c r="F20" s="50"/>
      <c r="G20" s="37">
        <f>H20+I20+J20+K20</f>
        <v>31875</v>
      </c>
      <c r="H20" s="37">
        <f>SUM(H17:H19)</f>
        <v>0</v>
      </c>
      <c r="I20" s="38">
        <f>SUM(I17:I19)</f>
        <v>30000</v>
      </c>
      <c r="J20" s="38">
        <f>SUM(J17:J19)</f>
        <v>1875</v>
      </c>
      <c r="K20" s="37">
        <f>K24+K28+K36++K40</f>
        <v>0</v>
      </c>
    </row>
    <row r="21" spans="1:11" ht="30.75" customHeight="1">
      <c r="A21" s="51" t="s">
        <v>33</v>
      </c>
      <c r="B21" s="59" t="s">
        <v>50</v>
      </c>
      <c r="C21" s="53" t="s">
        <v>52</v>
      </c>
      <c r="D21" s="49">
        <v>2019</v>
      </c>
      <c r="E21" s="49">
        <v>2025</v>
      </c>
      <c r="F21" s="12">
        <v>2019</v>
      </c>
      <c r="G21" s="40">
        <f t="shared" si="1"/>
        <v>4325</v>
      </c>
      <c r="H21" s="40"/>
      <c r="I21" s="41">
        <v>4000</v>
      </c>
      <c r="J21" s="41">
        <v>325</v>
      </c>
      <c r="K21" s="42">
        <v>0</v>
      </c>
    </row>
    <row r="22" spans="1:11" ht="30.75" customHeight="1">
      <c r="A22" s="51"/>
      <c r="B22" s="59"/>
      <c r="C22" s="53"/>
      <c r="D22" s="49"/>
      <c r="E22" s="49"/>
      <c r="F22" s="12">
        <v>2020</v>
      </c>
      <c r="G22" s="40">
        <f t="shared" si="1"/>
        <v>4325</v>
      </c>
      <c r="H22" s="40"/>
      <c r="I22" s="41">
        <v>4070.58824</v>
      </c>
      <c r="J22" s="41">
        <v>254.41176</v>
      </c>
      <c r="K22" s="42">
        <v>0</v>
      </c>
    </row>
    <row r="23" spans="1:11" ht="30.75" customHeight="1">
      <c r="A23" s="51"/>
      <c r="B23" s="59"/>
      <c r="C23" s="53"/>
      <c r="D23" s="49"/>
      <c r="E23" s="49"/>
      <c r="F23" s="12">
        <v>2021</v>
      </c>
      <c r="G23" s="40">
        <f t="shared" si="1"/>
        <v>4325.00003</v>
      </c>
      <c r="H23" s="40"/>
      <c r="I23" s="41">
        <v>4070.58823</v>
      </c>
      <c r="J23" s="41">
        <v>254.4118</v>
      </c>
      <c r="K23" s="42">
        <v>0</v>
      </c>
    </row>
    <row r="24" spans="1:11" ht="12.75">
      <c r="A24" s="51"/>
      <c r="B24" s="50" t="s">
        <v>12</v>
      </c>
      <c r="C24" s="50"/>
      <c r="D24" s="50"/>
      <c r="E24" s="50"/>
      <c r="F24" s="50"/>
      <c r="G24" s="37">
        <f>H24+I24+J24+K24</f>
        <v>12975.000030000001</v>
      </c>
      <c r="H24" s="37">
        <f>SUM(H21:H23)</f>
        <v>0</v>
      </c>
      <c r="I24" s="38">
        <f>SUM(I21:I23)</f>
        <v>12141.17647</v>
      </c>
      <c r="J24" s="38">
        <f>SUM(J21:J23)</f>
        <v>833.8235599999999</v>
      </c>
      <c r="K24" s="39">
        <f>K21+K23</f>
        <v>0</v>
      </c>
    </row>
    <row r="25" spans="1:11" ht="14.25" customHeight="1">
      <c r="A25" s="57" t="s">
        <v>34</v>
      </c>
      <c r="B25" s="71" t="s">
        <v>16</v>
      </c>
      <c r="C25" s="53" t="s">
        <v>52</v>
      </c>
      <c r="D25" s="49">
        <v>2019</v>
      </c>
      <c r="E25" s="49">
        <v>2025</v>
      </c>
      <c r="F25" s="12">
        <v>2019</v>
      </c>
      <c r="G25" s="40">
        <f t="shared" si="1"/>
        <v>4200</v>
      </c>
      <c r="H25" s="40"/>
      <c r="I25" s="41">
        <v>4000</v>
      </c>
      <c r="J25" s="41">
        <v>200</v>
      </c>
      <c r="K25" s="42">
        <v>0</v>
      </c>
    </row>
    <row r="26" spans="1:11" ht="14.25" customHeight="1">
      <c r="A26" s="57"/>
      <c r="B26" s="71"/>
      <c r="C26" s="53"/>
      <c r="D26" s="49"/>
      <c r="E26" s="49"/>
      <c r="F26" s="12">
        <v>2020</v>
      </c>
      <c r="G26" s="40">
        <f t="shared" si="1"/>
        <v>4200.099999999999</v>
      </c>
      <c r="H26" s="40"/>
      <c r="I26" s="41">
        <v>3953.03529</v>
      </c>
      <c r="J26" s="41">
        <v>247.06471</v>
      </c>
      <c r="K26" s="42">
        <v>0</v>
      </c>
    </row>
    <row r="27" spans="1:11" ht="14.25" customHeight="1">
      <c r="A27" s="57"/>
      <c r="B27" s="71"/>
      <c r="C27" s="53"/>
      <c r="D27" s="49"/>
      <c r="E27" s="49"/>
      <c r="F27" s="12">
        <v>2021</v>
      </c>
      <c r="G27" s="40">
        <f t="shared" si="1"/>
        <v>4199.99998</v>
      </c>
      <c r="H27" s="40"/>
      <c r="I27" s="41">
        <v>3952.94118</v>
      </c>
      <c r="J27" s="41">
        <v>247.0588</v>
      </c>
      <c r="K27" s="42">
        <v>0</v>
      </c>
    </row>
    <row r="28" spans="1:11" s="4" customFormat="1" ht="12.75">
      <c r="A28" s="57"/>
      <c r="B28" s="50" t="s">
        <v>12</v>
      </c>
      <c r="C28" s="50"/>
      <c r="D28" s="50"/>
      <c r="E28" s="50"/>
      <c r="F28" s="50"/>
      <c r="G28" s="37">
        <f aca="true" t="shared" si="3" ref="G28:G33">H28+I28+J28+K28</f>
        <v>12600.099979999999</v>
      </c>
      <c r="H28" s="37">
        <f>SUM(H25:H27)</f>
        <v>0</v>
      </c>
      <c r="I28" s="38">
        <f>SUM(I25:I27)</f>
        <v>11905.97647</v>
      </c>
      <c r="J28" s="38">
        <f>SUM(J25:J27)</f>
        <v>694.12351</v>
      </c>
      <c r="K28" s="39">
        <f>K25+K27</f>
        <v>0</v>
      </c>
    </row>
    <row r="29" spans="1:11" s="4" customFormat="1" ht="21.75" customHeight="1">
      <c r="A29" s="57" t="s">
        <v>35</v>
      </c>
      <c r="B29" s="71" t="s">
        <v>73</v>
      </c>
      <c r="C29" s="53" t="s">
        <v>52</v>
      </c>
      <c r="D29" s="49">
        <v>2019</v>
      </c>
      <c r="E29" s="49">
        <v>2025</v>
      </c>
      <c r="F29" s="12">
        <v>2019</v>
      </c>
      <c r="G29" s="40">
        <f t="shared" si="3"/>
        <v>2100</v>
      </c>
      <c r="H29" s="40"/>
      <c r="I29" s="41">
        <v>2000</v>
      </c>
      <c r="J29" s="41">
        <v>100</v>
      </c>
      <c r="K29" s="42">
        <v>0</v>
      </c>
    </row>
    <row r="30" spans="1:11" s="4" customFormat="1" ht="21.75" customHeight="1">
      <c r="A30" s="57"/>
      <c r="B30" s="71"/>
      <c r="C30" s="53"/>
      <c r="D30" s="49"/>
      <c r="E30" s="49"/>
      <c r="F30" s="12">
        <v>2020</v>
      </c>
      <c r="G30" s="40">
        <f t="shared" si="3"/>
        <v>2099.9</v>
      </c>
      <c r="H30" s="40"/>
      <c r="I30" s="41">
        <v>1976.37647</v>
      </c>
      <c r="J30" s="41">
        <v>123.52353</v>
      </c>
      <c r="K30" s="42">
        <v>0</v>
      </c>
    </row>
    <row r="31" spans="1:11" s="4" customFormat="1" ht="21.75" customHeight="1">
      <c r="A31" s="57"/>
      <c r="B31" s="71"/>
      <c r="C31" s="53"/>
      <c r="D31" s="49"/>
      <c r="E31" s="49"/>
      <c r="F31" s="12">
        <v>2021</v>
      </c>
      <c r="G31" s="40">
        <f t="shared" si="3"/>
        <v>2099.99999</v>
      </c>
      <c r="H31" s="40"/>
      <c r="I31" s="41">
        <v>1976.47059</v>
      </c>
      <c r="J31" s="41">
        <v>123.5294</v>
      </c>
      <c r="K31" s="42">
        <v>0</v>
      </c>
    </row>
    <row r="32" spans="1:11" ht="12.75">
      <c r="A32" s="57"/>
      <c r="B32" s="50" t="s">
        <v>12</v>
      </c>
      <c r="C32" s="50"/>
      <c r="D32" s="50"/>
      <c r="E32" s="50"/>
      <c r="F32" s="50"/>
      <c r="G32" s="37">
        <f t="shared" si="3"/>
        <v>6299.89999</v>
      </c>
      <c r="H32" s="37">
        <f>SUM(H29:H31)</f>
        <v>0</v>
      </c>
      <c r="I32" s="38">
        <f>SUM(I29:I31)</f>
        <v>5952.84706</v>
      </c>
      <c r="J32" s="38">
        <f>SUM(J29:J31)</f>
        <v>347.05293</v>
      </c>
      <c r="K32" s="39"/>
    </row>
    <row r="33" spans="1:11" ht="15.75" customHeight="1">
      <c r="A33" s="57" t="s">
        <v>46</v>
      </c>
      <c r="B33" s="59" t="s">
        <v>48</v>
      </c>
      <c r="C33" s="53" t="s">
        <v>52</v>
      </c>
      <c r="D33" s="49">
        <v>2019</v>
      </c>
      <c r="E33" s="49">
        <v>2025</v>
      </c>
      <c r="F33" s="12">
        <v>2019</v>
      </c>
      <c r="G33" s="40">
        <f t="shared" si="3"/>
        <v>0</v>
      </c>
      <c r="H33" s="40"/>
      <c r="I33" s="41"/>
      <c r="J33" s="41">
        <v>0</v>
      </c>
      <c r="K33" s="42">
        <v>0</v>
      </c>
    </row>
    <row r="34" spans="1:11" ht="15.75" customHeight="1">
      <c r="A34" s="57"/>
      <c r="B34" s="59"/>
      <c r="C34" s="53"/>
      <c r="D34" s="49"/>
      <c r="E34" s="49"/>
      <c r="F34" s="12">
        <v>2020</v>
      </c>
      <c r="G34" s="40">
        <f aca="true" t="shared" si="4" ref="G34:G42">H34+I34+J34+K34</f>
        <v>0</v>
      </c>
      <c r="H34" s="40"/>
      <c r="I34" s="41"/>
      <c r="J34" s="41">
        <v>0</v>
      </c>
      <c r="K34" s="42">
        <v>0</v>
      </c>
    </row>
    <row r="35" spans="1:11" ht="15.75" customHeight="1">
      <c r="A35" s="57"/>
      <c r="B35" s="59"/>
      <c r="C35" s="53"/>
      <c r="D35" s="49"/>
      <c r="E35" s="49"/>
      <c r="F35" s="12">
        <v>2021</v>
      </c>
      <c r="G35" s="40">
        <f t="shared" si="4"/>
        <v>0</v>
      </c>
      <c r="H35" s="40"/>
      <c r="I35" s="41"/>
      <c r="J35" s="41">
        <v>0</v>
      </c>
      <c r="K35" s="42">
        <v>0</v>
      </c>
    </row>
    <row r="36" spans="1:11" ht="12.75">
      <c r="A36" s="57"/>
      <c r="B36" s="61" t="s">
        <v>12</v>
      </c>
      <c r="C36" s="61"/>
      <c r="D36" s="61"/>
      <c r="E36" s="61"/>
      <c r="F36" s="61"/>
      <c r="G36" s="37">
        <f t="shared" si="4"/>
        <v>0</v>
      </c>
      <c r="H36" s="37">
        <f>SUM(H33:H35)</f>
        <v>0</v>
      </c>
      <c r="I36" s="38">
        <f>SUM(I33:I35)</f>
        <v>0</v>
      </c>
      <c r="J36" s="38">
        <f>SUM(J33:J35)</f>
        <v>0</v>
      </c>
      <c r="K36" s="39">
        <f>K33+K35</f>
        <v>0</v>
      </c>
    </row>
    <row r="37" spans="1:11" ht="30.75" customHeight="1">
      <c r="A37" s="57" t="s">
        <v>47</v>
      </c>
      <c r="B37" s="59" t="s">
        <v>49</v>
      </c>
      <c r="C37" s="53" t="s">
        <v>52</v>
      </c>
      <c r="D37" s="49">
        <v>2019</v>
      </c>
      <c r="E37" s="49">
        <v>2025</v>
      </c>
      <c r="F37" s="12">
        <v>2019</v>
      </c>
      <c r="G37" s="40">
        <f t="shared" si="4"/>
        <v>0</v>
      </c>
      <c r="H37" s="40"/>
      <c r="I37" s="41"/>
      <c r="J37" s="41">
        <v>0</v>
      </c>
      <c r="K37" s="42">
        <v>0</v>
      </c>
    </row>
    <row r="38" spans="1:11" ht="30.75" customHeight="1">
      <c r="A38" s="57"/>
      <c r="B38" s="59"/>
      <c r="C38" s="53"/>
      <c r="D38" s="49"/>
      <c r="E38" s="49"/>
      <c r="F38" s="12">
        <v>2020</v>
      </c>
      <c r="G38" s="40">
        <f t="shared" si="4"/>
        <v>0</v>
      </c>
      <c r="H38" s="40"/>
      <c r="I38" s="41"/>
      <c r="J38" s="41">
        <v>0</v>
      </c>
      <c r="K38" s="42">
        <v>0</v>
      </c>
    </row>
    <row r="39" spans="1:11" ht="30.75" customHeight="1">
      <c r="A39" s="57"/>
      <c r="B39" s="59"/>
      <c r="C39" s="53"/>
      <c r="D39" s="49"/>
      <c r="E39" s="49"/>
      <c r="F39" s="12">
        <v>2021</v>
      </c>
      <c r="G39" s="40">
        <f t="shared" si="4"/>
        <v>0</v>
      </c>
      <c r="H39" s="40"/>
      <c r="I39" s="41"/>
      <c r="J39" s="41">
        <v>0</v>
      </c>
      <c r="K39" s="42">
        <v>0</v>
      </c>
    </row>
    <row r="40" spans="1:11" ht="12.75">
      <c r="A40" s="57"/>
      <c r="B40" s="61" t="s">
        <v>12</v>
      </c>
      <c r="C40" s="61"/>
      <c r="D40" s="61"/>
      <c r="E40" s="61"/>
      <c r="F40" s="61"/>
      <c r="G40" s="37">
        <f t="shared" si="4"/>
        <v>0</v>
      </c>
      <c r="H40" s="37">
        <f>SUM(H37:H39)</f>
        <v>0</v>
      </c>
      <c r="I40" s="38">
        <f>SUM(I37:I39)</f>
        <v>0</v>
      </c>
      <c r="J40" s="38">
        <f>SUM(J37:J39)</f>
        <v>0</v>
      </c>
      <c r="K40" s="39">
        <f>K37+K39</f>
        <v>0</v>
      </c>
    </row>
    <row r="41" spans="1:11" ht="19.5" customHeight="1">
      <c r="A41" s="54" t="s">
        <v>23</v>
      </c>
      <c r="B41" s="60" t="s">
        <v>17</v>
      </c>
      <c r="C41" s="53" t="s">
        <v>41</v>
      </c>
      <c r="D41" s="49">
        <v>2019</v>
      </c>
      <c r="E41" s="49">
        <v>2025</v>
      </c>
      <c r="F41" s="12">
        <v>2019</v>
      </c>
      <c r="G41" s="40">
        <f t="shared" si="4"/>
        <v>0</v>
      </c>
      <c r="H41" s="34">
        <f aca="true" t="shared" si="5" ref="H41:K42">H45</f>
        <v>0</v>
      </c>
      <c r="I41" s="43">
        <f t="shared" si="5"/>
        <v>0</v>
      </c>
      <c r="J41" s="43">
        <f t="shared" si="5"/>
        <v>0</v>
      </c>
      <c r="K41" s="44">
        <f t="shared" si="5"/>
        <v>0</v>
      </c>
    </row>
    <row r="42" spans="1:11" ht="19.5" customHeight="1">
      <c r="A42" s="54"/>
      <c r="B42" s="60"/>
      <c r="C42" s="53"/>
      <c r="D42" s="49"/>
      <c r="E42" s="49"/>
      <c r="F42" s="12">
        <v>2020</v>
      </c>
      <c r="G42" s="40">
        <f t="shared" si="4"/>
        <v>0</v>
      </c>
      <c r="H42" s="34">
        <f t="shared" si="5"/>
        <v>0</v>
      </c>
      <c r="I42" s="43">
        <f t="shared" si="5"/>
        <v>0</v>
      </c>
      <c r="J42" s="43">
        <f t="shared" si="5"/>
        <v>0</v>
      </c>
      <c r="K42" s="44">
        <f t="shared" si="5"/>
        <v>0</v>
      </c>
    </row>
    <row r="43" spans="1:11" ht="19.5" customHeight="1">
      <c r="A43" s="54"/>
      <c r="B43" s="60"/>
      <c r="C43" s="53"/>
      <c r="D43" s="49"/>
      <c r="E43" s="49"/>
      <c r="F43" s="12">
        <v>2021</v>
      </c>
      <c r="G43" s="40"/>
      <c r="H43" s="34"/>
      <c r="I43" s="43"/>
      <c r="J43" s="43"/>
      <c r="K43" s="44"/>
    </row>
    <row r="44" spans="1:11" ht="17.25" customHeight="1">
      <c r="A44" s="54"/>
      <c r="B44" s="50" t="s">
        <v>13</v>
      </c>
      <c r="C44" s="50"/>
      <c r="D44" s="50"/>
      <c r="E44" s="50"/>
      <c r="F44" s="50"/>
      <c r="G44" s="45">
        <f>G48</f>
        <v>0</v>
      </c>
      <c r="H44" s="37">
        <f>SUM(H41:H43)</f>
        <v>0</v>
      </c>
      <c r="I44" s="38">
        <f>SUM(I41:I43)</f>
        <v>0</v>
      </c>
      <c r="J44" s="38">
        <f>SUM(J41:J43)</f>
        <v>0</v>
      </c>
      <c r="K44" s="46">
        <f>K48</f>
        <v>0</v>
      </c>
    </row>
    <row r="45" spans="1:11" ht="29.25" customHeight="1">
      <c r="A45" s="57" t="s">
        <v>36</v>
      </c>
      <c r="B45" s="58" t="s">
        <v>30</v>
      </c>
      <c r="C45" s="53" t="s">
        <v>41</v>
      </c>
      <c r="D45" s="49">
        <v>2019</v>
      </c>
      <c r="E45" s="49">
        <v>2025</v>
      </c>
      <c r="F45" s="12">
        <v>2019</v>
      </c>
      <c r="G45" s="40">
        <f>H45+I45+J45+K45</f>
        <v>0</v>
      </c>
      <c r="H45" s="34">
        <v>0</v>
      </c>
      <c r="I45" s="43">
        <v>0</v>
      </c>
      <c r="J45" s="43">
        <v>0</v>
      </c>
      <c r="K45" s="44">
        <v>0</v>
      </c>
    </row>
    <row r="46" spans="1:11" ht="29.25" customHeight="1">
      <c r="A46" s="57"/>
      <c r="B46" s="58"/>
      <c r="C46" s="53"/>
      <c r="D46" s="49"/>
      <c r="E46" s="49"/>
      <c r="F46" s="12">
        <v>2020</v>
      </c>
      <c r="G46" s="40">
        <f>H46+I46+J46+K46</f>
        <v>0</v>
      </c>
      <c r="H46" s="34">
        <v>0</v>
      </c>
      <c r="I46" s="43">
        <v>0</v>
      </c>
      <c r="J46" s="43">
        <v>0</v>
      </c>
      <c r="K46" s="44">
        <v>0</v>
      </c>
    </row>
    <row r="47" spans="1:11" ht="29.25" customHeight="1">
      <c r="A47" s="57"/>
      <c r="B47" s="58"/>
      <c r="C47" s="53"/>
      <c r="D47" s="49"/>
      <c r="E47" s="49"/>
      <c r="F47" s="12">
        <v>2021</v>
      </c>
      <c r="G47" s="40">
        <f>H47+I47+J47+K47</f>
        <v>0</v>
      </c>
      <c r="H47" s="34"/>
      <c r="I47" s="43"/>
      <c r="J47" s="43">
        <v>0</v>
      </c>
      <c r="K47" s="44"/>
    </row>
    <row r="48" spans="1:11" ht="11.25" customHeight="1">
      <c r="A48" s="57"/>
      <c r="B48" s="50" t="s">
        <v>12</v>
      </c>
      <c r="C48" s="50"/>
      <c r="D48" s="50"/>
      <c r="E48" s="50"/>
      <c r="F48" s="50"/>
      <c r="G48" s="45">
        <v>0</v>
      </c>
      <c r="H48" s="37">
        <f>SUM(H45:H47)</f>
        <v>0</v>
      </c>
      <c r="I48" s="38">
        <f>SUM(I45:I47)</f>
        <v>0</v>
      </c>
      <c r="J48" s="38">
        <f>SUM(J45:J47)</f>
        <v>0</v>
      </c>
      <c r="K48" s="46">
        <v>0</v>
      </c>
    </row>
    <row r="49" spans="1:11" ht="18" customHeight="1">
      <c r="A49" s="54">
        <v>2</v>
      </c>
      <c r="B49" s="55" t="s">
        <v>38</v>
      </c>
      <c r="C49" s="53" t="s">
        <v>52</v>
      </c>
      <c r="D49" s="49">
        <v>2019</v>
      </c>
      <c r="E49" s="49">
        <v>2025</v>
      </c>
      <c r="F49" s="12">
        <v>2019</v>
      </c>
      <c r="G49" s="37">
        <f aca="true" t="shared" si="6" ref="G49:G63">H49+I49+J49+K49</f>
        <v>102</v>
      </c>
      <c r="H49" s="37">
        <f aca="true" t="shared" si="7" ref="H49:K51">H53+H61</f>
        <v>0</v>
      </c>
      <c r="I49" s="38">
        <f t="shared" si="7"/>
        <v>0</v>
      </c>
      <c r="J49" s="38">
        <f t="shared" si="7"/>
        <v>102</v>
      </c>
      <c r="K49" s="39">
        <f t="shared" si="7"/>
        <v>0</v>
      </c>
    </row>
    <row r="50" spans="1:11" ht="18" customHeight="1">
      <c r="A50" s="54"/>
      <c r="B50" s="55"/>
      <c r="C50" s="53"/>
      <c r="D50" s="49"/>
      <c r="E50" s="49"/>
      <c r="F50" s="12">
        <v>2020</v>
      </c>
      <c r="G50" s="37">
        <f t="shared" si="6"/>
        <v>29.9</v>
      </c>
      <c r="H50" s="37">
        <f t="shared" si="7"/>
        <v>0</v>
      </c>
      <c r="I50" s="38">
        <f t="shared" si="7"/>
        <v>0</v>
      </c>
      <c r="J50" s="38">
        <f t="shared" si="7"/>
        <v>29.9</v>
      </c>
      <c r="K50" s="39">
        <f t="shared" si="7"/>
        <v>0</v>
      </c>
    </row>
    <row r="51" spans="1:11" ht="18" customHeight="1">
      <c r="A51" s="54"/>
      <c r="B51" s="55"/>
      <c r="C51" s="53"/>
      <c r="D51" s="49"/>
      <c r="E51" s="49"/>
      <c r="F51" s="12">
        <v>2021</v>
      </c>
      <c r="G51" s="37">
        <f t="shared" si="6"/>
        <v>32.7</v>
      </c>
      <c r="H51" s="37">
        <f t="shared" si="7"/>
        <v>0</v>
      </c>
      <c r="I51" s="38">
        <f t="shared" si="7"/>
        <v>0</v>
      </c>
      <c r="J51" s="38">
        <f t="shared" si="7"/>
        <v>32.7</v>
      </c>
      <c r="K51" s="39">
        <f t="shared" si="7"/>
        <v>0</v>
      </c>
    </row>
    <row r="52" spans="1:11" ht="12.75">
      <c r="A52" s="54"/>
      <c r="B52" s="50" t="s">
        <v>13</v>
      </c>
      <c r="C52" s="50"/>
      <c r="D52" s="50"/>
      <c r="E52" s="50"/>
      <c r="F52" s="50"/>
      <c r="G52" s="37">
        <f>H52+I52+J52+K52</f>
        <v>164.60000000000002</v>
      </c>
      <c r="H52" s="37">
        <f>SUM(H49:H51)</f>
        <v>0</v>
      </c>
      <c r="I52" s="38">
        <f>SUM(I49:I51)</f>
        <v>0</v>
      </c>
      <c r="J52" s="38">
        <f>SUM(J49:J51)</f>
        <v>164.60000000000002</v>
      </c>
      <c r="K52" s="39">
        <f>K49+K51</f>
        <v>0</v>
      </c>
    </row>
    <row r="53" spans="1:11" ht="12.75">
      <c r="A53" s="54" t="s">
        <v>15</v>
      </c>
      <c r="B53" s="55" t="s">
        <v>37</v>
      </c>
      <c r="C53" s="53" t="s">
        <v>52</v>
      </c>
      <c r="D53" s="49">
        <v>2019</v>
      </c>
      <c r="E53" s="49">
        <v>2025</v>
      </c>
      <c r="F53" s="12">
        <v>2019</v>
      </c>
      <c r="G53" s="40">
        <f t="shared" si="6"/>
        <v>40</v>
      </c>
      <c r="H53" s="40">
        <f aca="true" t="shared" si="8" ref="H53:K55">H57</f>
        <v>0</v>
      </c>
      <c r="I53" s="41">
        <f t="shared" si="8"/>
        <v>0</v>
      </c>
      <c r="J53" s="41">
        <f t="shared" si="8"/>
        <v>40</v>
      </c>
      <c r="K53" s="42">
        <f t="shared" si="8"/>
        <v>0</v>
      </c>
    </row>
    <row r="54" spans="1:11" ht="12.75">
      <c r="A54" s="54"/>
      <c r="B54" s="55"/>
      <c r="C54" s="53"/>
      <c r="D54" s="49"/>
      <c r="E54" s="49"/>
      <c r="F54" s="12">
        <v>2020</v>
      </c>
      <c r="G54" s="40">
        <f t="shared" si="6"/>
        <v>0</v>
      </c>
      <c r="H54" s="40">
        <f t="shared" si="8"/>
        <v>0</v>
      </c>
      <c r="I54" s="41">
        <f t="shared" si="8"/>
        <v>0</v>
      </c>
      <c r="J54" s="41">
        <f t="shared" si="8"/>
        <v>0</v>
      </c>
      <c r="K54" s="42">
        <f t="shared" si="8"/>
        <v>0</v>
      </c>
    </row>
    <row r="55" spans="1:11" ht="12.75">
      <c r="A55" s="54"/>
      <c r="B55" s="55"/>
      <c r="C55" s="53"/>
      <c r="D55" s="49"/>
      <c r="E55" s="49"/>
      <c r="F55" s="12">
        <v>2021</v>
      </c>
      <c r="G55" s="40">
        <f t="shared" si="6"/>
        <v>0</v>
      </c>
      <c r="H55" s="40">
        <f t="shared" si="8"/>
        <v>0</v>
      </c>
      <c r="I55" s="41">
        <f t="shared" si="8"/>
        <v>0</v>
      </c>
      <c r="J55" s="41">
        <f t="shared" si="8"/>
        <v>0</v>
      </c>
      <c r="K55" s="42">
        <f t="shared" si="8"/>
        <v>0</v>
      </c>
    </row>
    <row r="56" spans="1:11" ht="12.75">
      <c r="A56" s="54"/>
      <c r="B56" s="50" t="s">
        <v>13</v>
      </c>
      <c r="C56" s="50"/>
      <c r="D56" s="50"/>
      <c r="E56" s="50"/>
      <c r="F56" s="50"/>
      <c r="G56" s="37">
        <f>H56+I56+J56+K56</f>
        <v>40</v>
      </c>
      <c r="H56" s="37">
        <f>SUM(H53:H55)</f>
        <v>0</v>
      </c>
      <c r="I56" s="38">
        <f>SUM(I53:I55)</f>
        <v>0</v>
      </c>
      <c r="J56" s="38">
        <f>SUM(J53:J55)</f>
        <v>40</v>
      </c>
      <c r="K56" s="39">
        <f>K53+K55</f>
        <v>0</v>
      </c>
    </row>
    <row r="57" spans="1:11" ht="25.5" customHeight="1">
      <c r="A57" s="57" t="s">
        <v>39</v>
      </c>
      <c r="B57" s="58" t="s">
        <v>44</v>
      </c>
      <c r="C57" s="53" t="s">
        <v>52</v>
      </c>
      <c r="D57" s="49">
        <v>2019</v>
      </c>
      <c r="E57" s="49">
        <v>2025</v>
      </c>
      <c r="F57" s="12">
        <v>2019</v>
      </c>
      <c r="G57" s="40">
        <f t="shared" si="6"/>
        <v>40</v>
      </c>
      <c r="H57" s="40">
        <v>0</v>
      </c>
      <c r="I57" s="41">
        <v>0</v>
      </c>
      <c r="J57" s="41">
        <v>40</v>
      </c>
      <c r="K57" s="42">
        <v>0</v>
      </c>
    </row>
    <row r="58" spans="1:11" ht="25.5" customHeight="1">
      <c r="A58" s="57"/>
      <c r="B58" s="58"/>
      <c r="C58" s="53"/>
      <c r="D58" s="49"/>
      <c r="E58" s="49"/>
      <c r="F58" s="12">
        <v>2020</v>
      </c>
      <c r="G58" s="40">
        <f t="shared" si="6"/>
        <v>0</v>
      </c>
      <c r="H58" s="40">
        <v>0</v>
      </c>
      <c r="I58" s="41">
        <v>0</v>
      </c>
      <c r="J58" s="41">
        <v>0</v>
      </c>
      <c r="K58" s="42">
        <v>0</v>
      </c>
    </row>
    <row r="59" spans="1:11" ht="25.5" customHeight="1">
      <c r="A59" s="57"/>
      <c r="B59" s="58"/>
      <c r="C59" s="53"/>
      <c r="D59" s="49"/>
      <c r="E59" s="49"/>
      <c r="F59" s="12">
        <v>2021</v>
      </c>
      <c r="G59" s="40">
        <f t="shared" si="6"/>
        <v>0</v>
      </c>
      <c r="H59" s="40">
        <v>0</v>
      </c>
      <c r="I59" s="41">
        <v>0</v>
      </c>
      <c r="J59" s="41">
        <v>0</v>
      </c>
      <c r="K59" s="42">
        <v>0</v>
      </c>
    </row>
    <row r="60" spans="1:11" ht="12.75">
      <c r="A60" s="57"/>
      <c r="B60" s="50" t="s">
        <v>12</v>
      </c>
      <c r="C60" s="50"/>
      <c r="D60" s="50"/>
      <c r="E60" s="50"/>
      <c r="F60" s="50"/>
      <c r="G60" s="37">
        <f>H60+I60+J60+K60</f>
        <v>40</v>
      </c>
      <c r="H60" s="37">
        <f>SUM(H57:H59)</f>
        <v>0</v>
      </c>
      <c r="I60" s="38">
        <f>SUM(I57:I59)</f>
        <v>0</v>
      </c>
      <c r="J60" s="38">
        <f>SUM(J57:J59)</f>
        <v>40</v>
      </c>
      <c r="K60" s="39">
        <f>K57+K59</f>
        <v>0</v>
      </c>
    </row>
    <row r="61" spans="1:11" ht="12.75">
      <c r="A61" s="54" t="s">
        <v>31</v>
      </c>
      <c r="B61" s="55" t="s">
        <v>18</v>
      </c>
      <c r="C61" s="53" t="s">
        <v>52</v>
      </c>
      <c r="D61" s="49">
        <v>2019</v>
      </c>
      <c r="E61" s="49">
        <v>2025</v>
      </c>
      <c r="F61" s="12">
        <v>2019</v>
      </c>
      <c r="G61" s="40">
        <f t="shared" si="6"/>
        <v>62</v>
      </c>
      <c r="H61" s="40">
        <f aca="true" t="shared" si="9" ref="H61:K62">H65</f>
        <v>0</v>
      </c>
      <c r="I61" s="41">
        <f t="shared" si="9"/>
        <v>0</v>
      </c>
      <c r="J61" s="41">
        <f t="shared" si="9"/>
        <v>62</v>
      </c>
      <c r="K61" s="42">
        <f t="shared" si="9"/>
        <v>0</v>
      </c>
    </row>
    <row r="62" spans="1:11" ht="12.75">
      <c r="A62" s="54"/>
      <c r="B62" s="55"/>
      <c r="C62" s="53"/>
      <c r="D62" s="49"/>
      <c r="E62" s="49"/>
      <c r="F62" s="12">
        <v>2020</v>
      </c>
      <c r="G62" s="40">
        <f t="shared" si="6"/>
        <v>29.9</v>
      </c>
      <c r="H62" s="40">
        <f t="shared" si="9"/>
        <v>0</v>
      </c>
      <c r="I62" s="41">
        <f t="shared" si="9"/>
        <v>0</v>
      </c>
      <c r="J62" s="41">
        <f t="shared" si="9"/>
        <v>29.9</v>
      </c>
      <c r="K62" s="42">
        <f t="shared" si="9"/>
        <v>0</v>
      </c>
    </row>
    <row r="63" spans="1:11" ht="12.75">
      <c r="A63" s="54"/>
      <c r="B63" s="55"/>
      <c r="C63" s="53"/>
      <c r="D63" s="49"/>
      <c r="E63" s="49"/>
      <c r="F63" s="12">
        <v>2021</v>
      </c>
      <c r="G63" s="40">
        <f t="shared" si="6"/>
        <v>32.7</v>
      </c>
      <c r="H63" s="40">
        <f>H67</f>
        <v>0</v>
      </c>
      <c r="I63" s="41">
        <f>I67</f>
        <v>0</v>
      </c>
      <c r="J63" s="41">
        <f>J67</f>
        <v>32.7</v>
      </c>
      <c r="K63" s="42">
        <f>K67</f>
        <v>0</v>
      </c>
    </row>
    <row r="64" spans="1:11" ht="12.75">
      <c r="A64" s="54"/>
      <c r="B64" s="50" t="s">
        <v>13</v>
      </c>
      <c r="C64" s="50"/>
      <c r="D64" s="50"/>
      <c r="E64" s="50"/>
      <c r="F64" s="50"/>
      <c r="G64" s="37">
        <f aca="true" t="shared" si="10" ref="G64:G72">H64+I64+J64+K64</f>
        <v>124.60000000000001</v>
      </c>
      <c r="H64" s="37">
        <f>SUM(H61:H63)</f>
        <v>0</v>
      </c>
      <c r="I64" s="38">
        <f>SUM(I61:I63)</f>
        <v>0</v>
      </c>
      <c r="J64" s="38">
        <f>SUM(J61:J63)</f>
        <v>124.60000000000001</v>
      </c>
      <c r="K64" s="37">
        <f>SUM(K61:K63)</f>
        <v>0</v>
      </c>
    </row>
    <row r="65" spans="1:11" ht="34.5" customHeight="1">
      <c r="A65" s="51" t="s">
        <v>40</v>
      </c>
      <c r="B65" s="58" t="s">
        <v>45</v>
      </c>
      <c r="C65" s="53" t="s">
        <v>52</v>
      </c>
      <c r="D65" s="49">
        <v>2019</v>
      </c>
      <c r="E65" s="49">
        <v>2025</v>
      </c>
      <c r="F65" s="12">
        <v>2019</v>
      </c>
      <c r="G65" s="40">
        <f t="shared" si="10"/>
        <v>62</v>
      </c>
      <c r="H65" s="40">
        <v>0</v>
      </c>
      <c r="I65" s="41">
        <v>0</v>
      </c>
      <c r="J65" s="41">
        <v>62</v>
      </c>
      <c r="K65" s="42">
        <v>0</v>
      </c>
    </row>
    <row r="66" spans="1:11" ht="34.5" customHeight="1">
      <c r="A66" s="51"/>
      <c r="B66" s="58"/>
      <c r="C66" s="53"/>
      <c r="D66" s="49"/>
      <c r="E66" s="49"/>
      <c r="F66" s="12">
        <v>2020</v>
      </c>
      <c r="G66" s="40">
        <f t="shared" si="10"/>
        <v>29.9</v>
      </c>
      <c r="H66" s="40">
        <v>0</v>
      </c>
      <c r="I66" s="41">
        <v>0</v>
      </c>
      <c r="J66" s="41">
        <v>29.9</v>
      </c>
      <c r="K66" s="42">
        <v>0</v>
      </c>
    </row>
    <row r="67" spans="1:11" ht="34.5" customHeight="1">
      <c r="A67" s="51"/>
      <c r="B67" s="58"/>
      <c r="C67" s="53"/>
      <c r="D67" s="49"/>
      <c r="E67" s="49"/>
      <c r="F67" s="12">
        <v>2021</v>
      </c>
      <c r="G67" s="40">
        <f t="shared" si="10"/>
        <v>32.7</v>
      </c>
      <c r="H67" s="40">
        <v>0</v>
      </c>
      <c r="I67" s="41">
        <v>0</v>
      </c>
      <c r="J67" s="41">
        <v>32.7</v>
      </c>
      <c r="K67" s="42">
        <v>0</v>
      </c>
    </row>
    <row r="68" spans="1:11" ht="12.75">
      <c r="A68" s="51"/>
      <c r="B68" s="50" t="s">
        <v>12</v>
      </c>
      <c r="C68" s="50"/>
      <c r="D68" s="50"/>
      <c r="E68" s="50"/>
      <c r="F68" s="50"/>
      <c r="G68" s="37">
        <f t="shared" si="10"/>
        <v>124.60000000000001</v>
      </c>
      <c r="H68" s="37">
        <f>SUM(H65:H67)</f>
        <v>0</v>
      </c>
      <c r="I68" s="38">
        <f>SUM(I65:I67)</f>
        <v>0</v>
      </c>
      <c r="J68" s="38">
        <f>SUM(J65:J67)</f>
        <v>124.60000000000001</v>
      </c>
      <c r="K68" s="39">
        <f>SUM(K65:K67)</f>
        <v>0</v>
      </c>
    </row>
    <row r="69" spans="1:11" ht="14.25" customHeight="1">
      <c r="A69" s="47">
        <v>3</v>
      </c>
      <c r="B69" s="48" t="s">
        <v>56</v>
      </c>
      <c r="C69" s="56" t="s">
        <v>53</v>
      </c>
      <c r="D69" s="56">
        <v>2019</v>
      </c>
      <c r="E69" s="49">
        <v>2025</v>
      </c>
      <c r="F69" s="12">
        <v>2019</v>
      </c>
      <c r="G69" s="37">
        <f t="shared" si="10"/>
        <v>0</v>
      </c>
      <c r="H69" s="37">
        <f aca="true" t="shared" si="11" ref="H69:K71">H73+H97</f>
        <v>0</v>
      </c>
      <c r="I69" s="38">
        <f t="shared" si="11"/>
        <v>0</v>
      </c>
      <c r="J69" s="38">
        <f t="shared" si="11"/>
        <v>0</v>
      </c>
      <c r="K69" s="39">
        <f t="shared" si="11"/>
        <v>0</v>
      </c>
    </row>
    <row r="70" spans="1:11" ht="14.25" customHeight="1">
      <c r="A70" s="47"/>
      <c r="B70" s="48"/>
      <c r="C70" s="56"/>
      <c r="D70" s="56"/>
      <c r="E70" s="49"/>
      <c r="F70" s="12">
        <v>2020</v>
      </c>
      <c r="G70" s="37">
        <f t="shared" si="10"/>
        <v>205.2</v>
      </c>
      <c r="H70" s="37">
        <f t="shared" si="11"/>
        <v>0</v>
      </c>
      <c r="I70" s="38">
        <f t="shared" si="11"/>
        <v>0</v>
      </c>
      <c r="J70" s="38">
        <f t="shared" si="11"/>
        <v>205.2</v>
      </c>
      <c r="K70" s="39">
        <f t="shared" si="11"/>
        <v>0</v>
      </c>
    </row>
    <row r="71" spans="1:11" ht="14.25" customHeight="1">
      <c r="A71" s="47"/>
      <c r="B71" s="48"/>
      <c r="C71" s="56"/>
      <c r="D71" s="56"/>
      <c r="E71" s="49"/>
      <c r="F71" s="12">
        <v>2021</v>
      </c>
      <c r="G71" s="37">
        <f t="shared" si="10"/>
        <v>1600.6</v>
      </c>
      <c r="H71" s="37">
        <f t="shared" si="11"/>
        <v>0</v>
      </c>
      <c r="I71" s="38">
        <f t="shared" si="11"/>
        <v>0</v>
      </c>
      <c r="J71" s="38">
        <f t="shared" si="11"/>
        <v>1600.6</v>
      </c>
      <c r="K71" s="39">
        <f t="shared" si="11"/>
        <v>0</v>
      </c>
    </row>
    <row r="72" spans="1:11" ht="12.75">
      <c r="A72" s="47"/>
      <c r="B72" s="50" t="s">
        <v>12</v>
      </c>
      <c r="C72" s="50"/>
      <c r="D72" s="50"/>
      <c r="E72" s="50"/>
      <c r="F72" s="50"/>
      <c r="G72" s="37">
        <f t="shared" si="10"/>
        <v>1805.8</v>
      </c>
      <c r="H72" s="37">
        <f>SUM(H69:H71)</f>
        <v>0</v>
      </c>
      <c r="I72" s="38">
        <f>SUM(I69:I71)</f>
        <v>0</v>
      </c>
      <c r="J72" s="38">
        <f>SUM(J69:J71)</f>
        <v>1805.8</v>
      </c>
      <c r="K72" s="39">
        <f>SUM(K69:K71)</f>
        <v>0</v>
      </c>
    </row>
    <row r="73" spans="1:11" ht="12.75">
      <c r="A73" s="47" t="s">
        <v>57</v>
      </c>
      <c r="B73" s="48" t="s">
        <v>58</v>
      </c>
      <c r="C73" s="56" t="s">
        <v>53</v>
      </c>
      <c r="D73" s="56">
        <v>2019</v>
      </c>
      <c r="E73" s="49">
        <v>2025</v>
      </c>
      <c r="F73" s="12">
        <v>2019</v>
      </c>
      <c r="G73" s="37">
        <f aca="true" t="shared" si="12" ref="G73:G79">H73+I73+J73+K73</f>
        <v>0</v>
      </c>
      <c r="H73" s="40">
        <f aca="true" t="shared" si="13" ref="H73:K75">H77+H81</f>
        <v>0</v>
      </c>
      <c r="I73" s="41">
        <f t="shared" si="13"/>
        <v>0</v>
      </c>
      <c r="J73" s="41">
        <f t="shared" si="13"/>
        <v>0</v>
      </c>
      <c r="K73" s="40">
        <f t="shared" si="13"/>
        <v>0</v>
      </c>
    </row>
    <row r="74" spans="1:11" ht="12.75">
      <c r="A74" s="47"/>
      <c r="B74" s="48"/>
      <c r="C74" s="56"/>
      <c r="D74" s="56"/>
      <c r="E74" s="49"/>
      <c r="F74" s="12">
        <v>2020</v>
      </c>
      <c r="G74" s="37">
        <f t="shared" si="12"/>
        <v>205.2</v>
      </c>
      <c r="H74" s="40">
        <f t="shared" si="13"/>
        <v>0</v>
      </c>
      <c r="I74" s="41">
        <f t="shared" si="13"/>
        <v>0</v>
      </c>
      <c r="J74" s="41">
        <f t="shared" si="13"/>
        <v>205.2</v>
      </c>
      <c r="K74" s="40">
        <f t="shared" si="13"/>
        <v>0</v>
      </c>
    </row>
    <row r="75" spans="1:11" ht="12.75">
      <c r="A75" s="47"/>
      <c r="B75" s="48"/>
      <c r="C75" s="56"/>
      <c r="D75" s="56"/>
      <c r="E75" s="49"/>
      <c r="F75" s="12">
        <v>2021</v>
      </c>
      <c r="G75" s="37">
        <f t="shared" si="12"/>
        <v>1600.6</v>
      </c>
      <c r="H75" s="40">
        <f t="shared" si="13"/>
        <v>0</v>
      </c>
      <c r="I75" s="41">
        <f t="shared" si="13"/>
        <v>0</v>
      </c>
      <c r="J75" s="41">
        <f t="shared" si="13"/>
        <v>1600.6</v>
      </c>
      <c r="K75" s="40">
        <f t="shared" si="13"/>
        <v>0</v>
      </c>
    </row>
    <row r="76" spans="1:11" ht="12.75">
      <c r="A76" s="47"/>
      <c r="B76" s="50" t="s">
        <v>12</v>
      </c>
      <c r="C76" s="50"/>
      <c r="D76" s="50"/>
      <c r="E76" s="50"/>
      <c r="F76" s="50"/>
      <c r="G76" s="37">
        <f>H76+I76+J76+K76</f>
        <v>1805.8</v>
      </c>
      <c r="H76" s="37">
        <f>SUM(H73:H75)</f>
        <v>0</v>
      </c>
      <c r="I76" s="38">
        <f>SUM(I73:I75)</f>
        <v>0</v>
      </c>
      <c r="J76" s="38">
        <f>SUM(J73:J75)</f>
        <v>1805.8</v>
      </c>
      <c r="K76" s="39">
        <f>SUM(K73:K75)</f>
        <v>0</v>
      </c>
    </row>
    <row r="77" spans="1:11" ht="12.75">
      <c r="A77" s="51" t="s">
        <v>59</v>
      </c>
      <c r="B77" s="52" t="s">
        <v>60</v>
      </c>
      <c r="C77" s="53" t="s">
        <v>52</v>
      </c>
      <c r="D77" s="49">
        <v>2019</v>
      </c>
      <c r="E77" s="49">
        <v>2025</v>
      </c>
      <c r="F77" s="12">
        <v>2019</v>
      </c>
      <c r="G77" s="40">
        <f t="shared" si="12"/>
        <v>0</v>
      </c>
      <c r="H77" s="40"/>
      <c r="I77" s="41"/>
      <c r="J77" s="41">
        <v>0</v>
      </c>
      <c r="K77" s="42">
        <v>0</v>
      </c>
    </row>
    <row r="78" spans="1:11" ht="12.75">
      <c r="A78" s="51"/>
      <c r="B78" s="52"/>
      <c r="C78" s="53"/>
      <c r="D78" s="49"/>
      <c r="E78" s="49"/>
      <c r="F78" s="12">
        <v>2020</v>
      </c>
      <c r="G78" s="40">
        <f t="shared" si="12"/>
        <v>0</v>
      </c>
      <c r="H78" s="40"/>
      <c r="I78" s="41"/>
      <c r="J78" s="41"/>
      <c r="K78" s="42">
        <v>0</v>
      </c>
    </row>
    <row r="79" spans="1:11" ht="12.75">
      <c r="A79" s="51"/>
      <c r="B79" s="52"/>
      <c r="C79" s="53"/>
      <c r="D79" s="49"/>
      <c r="E79" s="49"/>
      <c r="F79" s="12">
        <v>2021</v>
      </c>
      <c r="G79" s="40">
        <f t="shared" si="12"/>
        <v>692.1</v>
      </c>
      <c r="H79" s="40"/>
      <c r="I79" s="41"/>
      <c r="J79" s="41">
        <v>692.1</v>
      </c>
      <c r="K79" s="42">
        <v>0</v>
      </c>
    </row>
    <row r="80" spans="1:11" ht="12.75">
      <c r="A80" s="51"/>
      <c r="B80" s="50" t="s">
        <v>12</v>
      </c>
      <c r="C80" s="50"/>
      <c r="D80" s="50"/>
      <c r="E80" s="50"/>
      <c r="F80" s="50"/>
      <c r="G80" s="37">
        <f>H80+I80+J80+K80</f>
        <v>692.1</v>
      </c>
      <c r="H80" s="37">
        <f>SUM(H77:H79)</f>
        <v>0</v>
      </c>
      <c r="I80" s="38">
        <f>SUM(I77:I79)</f>
        <v>0</v>
      </c>
      <c r="J80" s="38">
        <f>SUM(J77:J79)</f>
        <v>692.1</v>
      </c>
      <c r="K80" s="39">
        <f>SUM(K77:K79)</f>
        <v>0</v>
      </c>
    </row>
    <row r="81" spans="1:11" ht="12.75">
      <c r="A81" s="51" t="s">
        <v>61</v>
      </c>
      <c r="B81" s="52" t="s">
        <v>62</v>
      </c>
      <c r="C81" s="53" t="s">
        <v>52</v>
      </c>
      <c r="D81" s="49">
        <v>2019</v>
      </c>
      <c r="E81" s="49">
        <v>2025</v>
      </c>
      <c r="F81" s="12">
        <v>2019</v>
      </c>
      <c r="G81" s="40">
        <f>H81+I81+J81+K81</f>
        <v>0</v>
      </c>
      <c r="H81" s="40"/>
      <c r="I81" s="41"/>
      <c r="J81" s="41">
        <v>0</v>
      </c>
      <c r="K81" s="42">
        <v>0</v>
      </c>
    </row>
    <row r="82" spans="1:11" ht="12.75">
      <c r="A82" s="51"/>
      <c r="B82" s="52"/>
      <c r="C82" s="53"/>
      <c r="D82" s="49"/>
      <c r="E82" s="49"/>
      <c r="F82" s="12">
        <v>2020</v>
      </c>
      <c r="G82" s="40">
        <f>H82+I82+J82+K82</f>
        <v>205.2</v>
      </c>
      <c r="H82" s="40"/>
      <c r="I82" s="41"/>
      <c r="J82" s="41">
        <v>205.2</v>
      </c>
      <c r="K82" s="42">
        <v>0</v>
      </c>
    </row>
    <row r="83" spans="1:11" ht="12.75">
      <c r="A83" s="51"/>
      <c r="B83" s="52"/>
      <c r="C83" s="53"/>
      <c r="D83" s="49"/>
      <c r="E83" s="49"/>
      <c r="F83" s="12">
        <v>2021</v>
      </c>
      <c r="G83" s="40">
        <f>H83+I83+J83+K83</f>
        <v>908.5</v>
      </c>
      <c r="H83" s="40"/>
      <c r="I83" s="41"/>
      <c r="J83" s="41">
        <v>908.5</v>
      </c>
      <c r="K83" s="42">
        <v>0</v>
      </c>
    </row>
    <row r="84" spans="1:11" ht="12.75">
      <c r="A84" s="51"/>
      <c r="B84" s="50" t="s">
        <v>12</v>
      </c>
      <c r="C84" s="50"/>
      <c r="D84" s="50"/>
      <c r="E84" s="50"/>
      <c r="F84" s="50"/>
      <c r="G84" s="37">
        <f>H84+I84+J84+K84</f>
        <v>1113.7</v>
      </c>
      <c r="H84" s="37">
        <f>SUM(H81:H83)</f>
        <v>0</v>
      </c>
      <c r="I84" s="38">
        <f>SUM(I81:I83)</f>
        <v>0</v>
      </c>
      <c r="J84" s="38">
        <f>SUM(J81:J83)</f>
        <v>1113.7</v>
      </c>
      <c r="K84" s="39">
        <f>SUM(K81:K83)</f>
        <v>0</v>
      </c>
    </row>
  </sheetData>
  <sheetProtection selectLockedCells="1" selectUnlockedCells="1"/>
  <mergeCells count="123">
    <mergeCell ref="B65:B67"/>
    <mergeCell ref="C65:C67"/>
    <mergeCell ref="D65:D67"/>
    <mergeCell ref="E65:E67"/>
    <mergeCell ref="C61:C63"/>
    <mergeCell ref="D49:D51"/>
    <mergeCell ref="D37:D39"/>
    <mergeCell ref="E37:E39"/>
    <mergeCell ref="B61:B63"/>
    <mergeCell ref="B64:F64"/>
    <mergeCell ref="A61:A64"/>
    <mergeCell ref="C6:C7"/>
    <mergeCell ref="D61:D63"/>
    <mergeCell ref="E61:E63"/>
    <mergeCell ref="C37:C39"/>
    <mergeCell ref="B24:F24"/>
    <mergeCell ref="B25:B27"/>
    <mergeCell ref="C33:C35"/>
    <mergeCell ref="D33:D35"/>
    <mergeCell ref="B36:F36"/>
    <mergeCell ref="C49:C51"/>
    <mergeCell ref="A21:A24"/>
    <mergeCell ref="A25:A28"/>
    <mergeCell ref="C25:C27"/>
    <mergeCell ref="D25:D27"/>
    <mergeCell ref="B29:B31"/>
    <mergeCell ref="C29:C31"/>
    <mergeCell ref="D29:D31"/>
    <mergeCell ref="F1:K1"/>
    <mergeCell ref="F2:K2"/>
    <mergeCell ref="A4:K4"/>
    <mergeCell ref="A13:A16"/>
    <mergeCell ref="B13:B15"/>
    <mergeCell ref="A9:A12"/>
    <mergeCell ref="B9:B11"/>
    <mergeCell ref="B12:F12"/>
    <mergeCell ref="A6:A7"/>
    <mergeCell ref="G6:K6"/>
    <mergeCell ref="D6:E6"/>
    <mergeCell ref="C9:C11"/>
    <mergeCell ref="D9:D11"/>
    <mergeCell ref="B16:F16"/>
    <mergeCell ref="E9:E11"/>
    <mergeCell ref="C13:C15"/>
    <mergeCell ref="D13:D15"/>
    <mergeCell ref="E13:E15"/>
    <mergeCell ref="F6:F7"/>
    <mergeCell ref="B6:B7"/>
    <mergeCell ref="A29:A32"/>
    <mergeCell ref="A33:A36"/>
    <mergeCell ref="B33:B35"/>
    <mergeCell ref="A17:A20"/>
    <mergeCell ref="B17:B19"/>
    <mergeCell ref="B32:F32"/>
    <mergeCell ref="E33:E35"/>
    <mergeCell ref="B21:B23"/>
    <mergeCell ref="C21:C23"/>
    <mergeCell ref="D21:D23"/>
    <mergeCell ref="E17:E19"/>
    <mergeCell ref="B28:F28"/>
    <mergeCell ref="E25:E27"/>
    <mergeCell ref="E29:E31"/>
    <mergeCell ref="E45:E47"/>
    <mergeCell ref="B40:F40"/>
    <mergeCell ref="C17:C19"/>
    <mergeCell ref="D17:D19"/>
    <mergeCell ref="B20:F20"/>
    <mergeCell ref="E21:E23"/>
    <mergeCell ref="A41:A44"/>
    <mergeCell ref="B41:B43"/>
    <mergeCell ref="C41:C43"/>
    <mergeCell ref="D41:D43"/>
    <mergeCell ref="E41:E43"/>
    <mergeCell ref="B44:F44"/>
    <mergeCell ref="A37:A40"/>
    <mergeCell ref="B37:B39"/>
    <mergeCell ref="E57:E59"/>
    <mergeCell ref="B60:F60"/>
    <mergeCell ref="A45:A48"/>
    <mergeCell ref="B45:B47"/>
    <mergeCell ref="C45:C47"/>
    <mergeCell ref="D45:D47"/>
    <mergeCell ref="A49:A52"/>
    <mergeCell ref="B49:B51"/>
    <mergeCell ref="A57:A60"/>
    <mergeCell ref="B57:B59"/>
    <mergeCell ref="C57:C59"/>
    <mergeCell ref="D57:D59"/>
    <mergeCell ref="B48:F48"/>
    <mergeCell ref="E49:E51"/>
    <mergeCell ref="E53:E55"/>
    <mergeCell ref="B56:F56"/>
    <mergeCell ref="B52:F52"/>
    <mergeCell ref="C53:C55"/>
    <mergeCell ref="A53:A56"/>
    <mergeCell ref="B53:B55"/>
    <mergeCell ref="D53:D55"/>
    <mergeCell ref="C73:C75"/>
    <mergeCell ref="D73:D75"/>
    <mergeCell ref="B68:F68"/>
    <mergeCell ref="A69:A72"/>
    <mergeCell ref="B69:B71"/>
    <mergeCell ref="C69:C71"/>
    <mergeCell ref="D69:D71"/>
    <mergeCell ref="E69:E71"/>
    <mergeCell ref="B72:F72"/>
    <mergeCell ref="A65:A68"/>
    <mergeCell ref="E73:E75"/>
    <mergeCell ref="B84:F84"/>
    <mergeCell ref="A81:A84"/>
    <mergeCell ref="B81:B83"/>
    <mergeCell ref="C81:C83"/>
    <mergeCell ref="D81:D83"/>
    <mergeCell ref="B80:F80"/>
    <mergeCell ref="A73:A76"/>
    <mergeCell ref="B73:B75"/>
    <mergeCell ref="E81:E83"/>
    <mergeCell ref="B76:F76"/>
    <mergeCell ref="A77:A80"/>
    <mergeCell ref="B77:B79"/>
    <mergeCell ref="C77:C79"/>
    <mergeCell ref="D77:D79"/>
    <mergeCell ref="E77:E79"/>
  </mergeCells>
  <printOptions/>
  <pageMargins left="0.35" right="0.17" top="0.75" bottom="0.55" header="0.3" footer="0.3"/>
  <pageSetup horizontalDpi="300" verticalDpi="300" orientation="landscape" paperSize="9" scale="79" r:id="rId1"/>
  <rowBreaks count="4" manualBreakCount="4">
    <brk id="32" max="255" man="1"/>
    <brk id="60" max="255" man="1"/>
    <brk id="94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90" workbookViewId="0" topLeftCell="A1">
      <selection activeCell="F2" sqref="F2:K2"/>
    </sheetView>
  </sheetViews>
  <sheetFormatPr defaultColWidth="9.00390625" defaultRowHeight="12.75"/>
  <cols>
    <col min="1" max="1" width="5.375" style="1" customWidth="1"/>
    <col min="2" max="2" width="106.25390625" style="2" customWidth="1"/>
    <col min="6" max="11" width="9.125" style="17" customWidth="1"/>
  </cols>
  <sheetData>
    <row r="1" spans="1:11" s="2" customFormat="1" ht="12.75">
      <c r="A1" s="1"/>
      <c r="B1" s="5"/>
      <c r="F1" s="29"/>
      <c r="G1" s="29"/>
      <c r="H1" s="75" t="s">
        <v>65</v>
      </c>
      <c r="I1" s="75"/>
      <c r="J1" s="75"/>
      <c r="K1" s="75"/>
    </row>
    <row r="2" spans="1:12" s="2" customFormat="1" ht="39" customHeight="1">
      <c r="A2" s="1"/>
      <c r="B2" s="28"/>
      <c r="C2" s="23"/>
      <c r="D2" s="23"/>
      <c r="E2" s="23"/>
      <c r="F2" s="76" t="s">
        <v>72</v>
      </c>
      <c r="G2" s="76"/>
      <c r="H2" s="76"/>
      <c r="I2" s="76"/>
      <c r="J2" s="76"/>
      <c r="K2" s="76"/>
      <c r="L2" s="23"/>
    </row>
    <row r="3" spans="1:11" s="2" customFormat="1" ht="37.5" customHeight="1">
      <c r="A3" s="65" t="s">
        <v>68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2" ht="0.75" customHeight="1">
      <c r="A4" s="3"/>
      <c r="B4" s="3"/>
    </row>
    <row r="5" spans="1:11" ht="31.5" customHeight="1">
      <c r="A5" s="66"/>
      <c r="B5" s="62" t="s">
        <v>0</v>
      </c>
      <c r="C5" s="74" t="s">
        <v>20</v>
      </c>
      <c r="D5" s="49" t="s">
        <v>21</v>
      </c>
      <c r="E5" s="49"/>
      <c r="F5" s="49"/>
      <c r="G5" s="49"/>
      <c r="H5" s="49"/>
      <c r="I5" s="49"/>
      <c r="J5" s="49"/>
      <c r="K5" s="49"/>
    </row>
    <row r="6" spans="1:11" ht="47.25" customHeight="1">
      <c r="A6" s="66"/>
      <c r="B6" s="62"/>
      <c r="C6" s="74"/>
      <c r="D6" s="24" t="s">
        <v>54</v>
      </c>
      <c r="E6" s="12">
        <v>2019</v>
      </c>
      <c r="F6" s="12">
        <v>2020</v>
      </c>
      <c r="G6" s="12">
        <v>2021</v>
      </c>
      <c r="H6" s="12">
        <v>2022</v>
      </c>
      <c r="I6" s="12">
        <v>2023</v>
      </c>
      <c r="J6" s="12">
        <v>2024</v>
      </c>
      <c r="K6" s="12">
        <v>2025</v>
      </c>
    </row>
    <row r="7" spans="1:1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s="17" customFormat="1" ht="12.75">
      <c r="A8" s="26">
        <v>1</v>
      </c>
      <c r="B8" s="19" t="s">
        <v>71</v>
      </c>
      <c r="C8" s="13" t="s">
        <v>22</v>
      </c>
      <c r="D8" s="13">
        <v>22</v>
      </c>
      <c r="E8" s="13">
        <v>28</v>
      </c>
      <c r="F8" s="27">
        <f>28*1.015</f>
        <v>28.419999999999998</v>
      </c>
      <c r="G8" s="27">
        <f>F8*1.014989</f>
        <v>28.845987379999997</v>
      </c>
      <c r="H8" s="27">
        <v>28.845987379999997</v>
      </c>
      <c r="I8" s="27">
        <v>28.845987379999997</v>
      </c>
      <c r="J8" s="27">
        <v>28.845987379999997</v>
      </c>
      <c r="K8" s="27">
        <v>28.845987379999997</v>
      </c>
    </row>
    <row r="9" spans="1:11" s="17" customFormat="1" ht="25.5">
      <c r="A9" s="26">
        <v>2</v>
      </c>
      <c r="B9" s="19" t="s">
        <v>69</v>
      </c>
      <c r="C9" s="13" t="s">
        <v>70</v>
      </c>
      <c r="D9" s="13">
        <v>26.2</v>
      </c>
      <c r="E9" s="13">
        <v>26.8</v>
      </c>
      <c r="F9" s="27">
        <v>27</v>
      </c>
      <c r="G9" s="27">
        <v>37</v>
      </c>
      <c r="H9" s="27">
        <v>37</v>
      </c>
      <c r="I9" s="27">
        <v>37</v>
      </c>
      <c r="J9" s="27">
        <v>37</v>
      </c>
      <c r="K9" s="27">
        <v>37</v>
      </c>
    </row>
    <row r="10" spans="1:11" ht="38.25">
      <c r="A10" s="26">
        <v>3</v>
      </c>
      <c r="B10" s="19" t="s">
        <v>50</v>
      </c>
      <c r="C10" s="20"/>
      <c r="D10" s="12"/>
      <c r="E10" s="12"/>
      <c r="F10" s="12"/>
      <c r="G10" s="12"/>
      <c r="H10" s="20"/>
      <c r="I10" s="20"/>
      <c r="J10" s="20"/>
      <c r="K10" s="20"/>
    </row>
    <row r="11" spans="1:11" ht="12.75">
      <c r="A11" s="15"/>
      <c r="B11" s="21" t="s">
        <v>29</v>
      </c>
      <c r="C11" s="12" t="s">
        <v>22</v>
      </c>
      <c r="D11" s="12">
        <v>10</v>
      </c>
      <c r="E11" s="12">
        <v>5</v>
      </c>
      <c r="F11" s="12">
        <v>5</v>
      </c>
      <c r="G11" s="12">
        <v>5</v>
      </c>
      <c r="H11" s="12">
        <v>5</v>
      </c>
      <c r="I11" s="12">
        <v>5</v>
      </c>
      <c r="J11" s="12">
        <v>1</v>
      </c>
      <c r="K11" s="12">
        <v>1</v>
      </c>
    </row>
    <row r="12" spans="1:11" ht="12.75">
      <c r="A12" s="15"/>
      <c r="B12" s="21" t="s">
        <v>28</v>
      </c>
      <c r="C12" s="12" t="s">
        <v>22</v>
      </c>
      <c r="D12" s="12">
        <v>12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12">
        <v>1</v>
      </c>
      <c r="K12" s="12">
        <v>1</v>
      </c>
    </row>
    <row r="13" spans="1:11" ht="25.5">
      <c r="A13" s="14">
        <v>4</v>
      </c>
      <c r="B13" s="19" t="s">
        <v>16</v>
      </c>
      <c r="C13" s="20"/>
      <c r="D13" s="18"/>
      <c r="E13" s="18"/>
      <c r="F13" s="20"/>
      <c r="G13" s="20"/>
      <c r="H13" s="20"/>
      <c r="I13" s="20"/>
      <c r="J13" s="20"/>
      <c r="K13" s="20"/>
    </row>
    <row r="14" spans="1:11" ht="12.75">
      <c r="A14" s="14"/>
      <c r="B14" s="21" t="s">
        <v>29</v>
      </c>
      <c r="C14" s="12" t="s">
        <v>22</v>
      </c>
      <c r="D14" s="12">
        <v>5</v>
      </c>
      <c r="E14" s="12">
        <v>5</v>
      </c>
      <c r="F14" s="12">
        <v>5</v>
      </c>
      <c r="G14" s="12">
        <v>5</v>
      </c>
      <c r="H14" s="12">
        <v>5</v>
      </c>
      <c r="I14" s="12">
        <v>5</v>
      </c>
      <c r="J14" s="12">
        <v>0</v>
      </c>
      <c r="K14" s="12">
        <v>0</v>
      </c>
    </row>
    <row r="15" spans="1:11" ht="12.75">
      <c r="A15" s="14"/>
      <c r="B15" s="21" t="s">
        <v>28</v>
      </c>
      <c r="C15" s="12" t="s">
        <v>22</v>
      </c>
      <c r="D15" s="12">
        <v>17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>
        <v>0</v>
      </c>
      <c r="K15" s="12">
        <v>0</v>
      </c>
    </row>
    <row r="16" spans="1:11" ht="25.5">
      <c r="A16" s="14">
        <v>5</v>
      </c>
      <c r="B16" s="19" t="s">
        <v>73</v>
      </c>
      <c r="C16" s="20"/>
      <c r="D16" s="12"/>
      <c r="E16" s="12"/>
      <c r="F16" s="12"/>
      <c r="G16" s="12"/>
      <c r="H16" s="20"/>
      <c r="I16" s="20"/>
      <c r="J16" s="20"/>
      <c r="K16" s="20"/>
    </row>
    <row r="17" spans="1:11" ht="12.75">
      <c r="A17" s="14"/>
      <c r="B17" s="21" t="s">
        <v>29</v>
      </c>
      <c r="C17" s="12" t="s">
        <v>22</v>
      </c>
      <c r="D17" s="12">
        <v>8</v>
      </c>
      <c r="E17" s="12">
        <v>4</v>
      </c>
      <c r="F17" s="12">
        <v>4</v>
      </c>
      <c r="G17" s="12">
        <v>4</v>
      </c>
      <c r="H17" s="12">
        <v>4</v>
      </c>
      <c r="I17" s="12">
        <v>4</v>
      </c>
      <c r="J17" s="12">
        <v>0</v>
      </c>
      <c r="K17" s="12">
        <v>0</v>
      </c>
    </row>
    <row r="18" spans="1:11" ht="12.75">
      <c r="A18" s="14"/>
      <c r="B18" s="21" t="s">
        <v>28</v>
      </c>
      <c r="C18" s="12" t="s">
        <v>22</v>
      </c>
      <c r="D18" s="12">
        <v>15</v>
      </c>
      <c r="E18" s="12">
        <v>4</v>
      </c>
      <c r="F18" s="12">
        <v>4</v>
      </c>
      <c r="G18" s="12">
        <v>4</v>
      </c>
      <c r="H18" s="12">
        <v>4</v>
      </c>
      <c r="I18" s="12">
        <v>4</v>
      </c>
      <c r="J18" s="12">
        <v>0</v>
      </c>
      <c r="K18" s="12">
        <v>0</v>
      </c>
    </row>
    <row r="19" spans="1:11" ht="25.5">
      <c r="A19" s="14">
        <v>6</v>
      </c>
      <c r="B19" s="19" t="s">
        <v>48</v>
      </c>
      <c r="C19" s="20"/>
      <c r="D19" s="12"/>
      <c r="E19" s="12"/>
      <c r="F19" s="12"/>
      <c r="G19" s="12"/>
      <c r="H19" s="20"/>
      <c r="I19" s="20"/>
      <c r="J19" s="20"/>
      <c r="K19" s="20"/>
    </row>
    <row r="20" spans="1:11" ht="12.75">
      <c r="A20" s="14"/>
      <c r="B20" s="21" t="s">
        <v>29</v>
      </c>
      <c r="C20" s="12" t="s">
        <v>22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.75">
      <c r="A21" s="14"/>
      <c r="B21" s="21" t="s">
        <v>28</v>
      </c>
      <c r="C21" s="12" t="s">
        <v>22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38.25">
      <c r="A22" s="14">
        <v>7</v>
      </c>
      <c r="B22" s="19" t="s">
        <v>49</v>
      </c>
      <c r="C22" s="20"/>
      <c r="D22" s="12"/>
      <c r="E22" s="12"/>
      <c r="F22" s="12"/>
      <c r="G22" s="12"/>
      <c r="H22" s="20"/>
      <c r="I22" s="20"/>
      <c r="J22" s="20"/>
      <c r="K22" s="20"/>
    </row>
    <row r="23" spans="1:11" ht="12.75">
      <c r="A23" s="14"/>
      <c r="B23" s="21" t="s">
        <v>29</v>
      </c>
      <c r="C23" s="12" t="s">
        <v>22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12.75">
      <c r="A24" s="14"/>
      <c r="B24" s="21" t="s">
        <v>28</v>
      </c>
      <c r="C24" s="12" t="s">
        <v>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38.25">
      <c r="A25" s="14">
        <v>8</v>
      </c>
      <c r="B25" s="16" t="s">
        <v>24</v>
      </c>
      <c r="C25" s="12" t="s">
        <v>22</v>
      </c>
      <c r="D25" s="12">
        <v>7</v>
      </c>
      <c r="E25" s="12">
        <v>2</v>
      </c>
      <c r="F25" s="12">
        <v>2</v>
      </c>
      <c r="G25" s="12">
        <v>2</v>
      </c>
      <c r="H25" s="12">
        <v>2</v>
      </c>
      <c r="I25" s="12">
        <v>2</v>
      </c>
      <c r="J25" s="12">
        <v>2</v>
      </c>
      <c r="K25" s="12">
        <v>2</v>
      </c>
    </row>
    <row r="26" spans="1:11" ht="25.5">
      <c r="A26" s="14">
        <v>9</v>
      </c>
      <c r="B26" s="16" t="s">
        <v>42</v>
      </c>
      <c r="C26" s="18"/>
      <c r="D26" s="12"/>
      <c r="E26" s="12"/>
      <c r="F26" s="12"/>
      <c r="G26" s="12"/>
      <c r="H26" s="20"/>
      <c r="I26" s="20"/>
      <c r="J26" s="20"/>
      <c r="K26" s="20"/>
    </row>
    <row r="27" spans="1:11" s="17" customFormat="1" ht="12.75">
      <c r="A27" s="14"/>
      <c r="B27" s="21" t="s">
        <v>26</v>
      </c>
      <c r="C27" s="12" t="s">
        <v>22</v>
      </c>
      <c r="D27" s="25">
        <v>176</v>
      </c>
      <c r="E27" s="25">
        <v>160</v>
      </c>
      <c r="F27" s="25">
        <v>160</v>
      </c>
      <c r="G27" s="25">
        <v>160</v>
      </c>
      <c r="H27" s="25">
        <v>160</v>
      </c>
      <c r="I27" s="25">
        <v>160</v>
      </c>
      <c r="J27" s="25">
        <v>160</v>
      </c>
      <c r="K27" s="25">
        <v>160</v>
      </c>
    </row>
    <row r="28" spans="1:11" ht="51">
      <c r="A28" s="14">
        <v>10</v>
      </c>
      <c r="B28" s="16" t="s">
        <v>43</v>
      </c>
      <c r="C28" s="18" t="s">
        <v>25</v>
      </c>
      <c r="D28" s="12"/>
      <c r="E28" s="12"/>
      <c r="F28" s="12"/>
      <c r="G28" s="12"/>
      <c r="H28" s="20"/>
      <c r="I28" s="20"/>
      <c r="J28" s="20"/>
      <c r="K28" s="20"/>
    </row>
    <row r="29" spans="1:11" ht="12.75">
      <c r="A29" s="15"/>
      <c r="B29" s="21" t="s">
        <v>27</v>
      </c>
      <c r="C29" s="12" t="s">
        <v>22</v>
      </c>
      <c r="D29" s="25">
        <v>1</v>
      </c>
      <c r="E29" s="25">
        <v>1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</row>
    <row r="30" spans="1:11" ht="12.75">
      <c r="A30" s="14">
        <v>11</v>
      </c>
      <c r="B30" s="16" t="s">
        <v>63</v>
      </c>
      <c r="C30" s="12" t="s">
        <v>22</v>
      </c>
      <c r="D30" s="12"/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</row>
    <row r="31" spans="1:11" ht="12.75">
      <c r="A31" s="14">
        <v>12</v>
      </c>
      <c r="B31" s="22" t="s">
        <v>64</v>
      </c>
      <c r="C31" s="12" t="s">
        <v>22</v>
      </c>
      <c r="D31" s="12"/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0</v>
      </c>
    </row>
  </sheetData>
  <sheetProtection/>
  <mergeCells count="7">
    <mergeCell ref="A3:K3"/>
    <mergeCell ref="D5:K5"/>
    <mergeCell ref="C5:C6"/>
    <mergeCell ref="A5:A6"/>
    <mergeCell ref="B5:B6"/>
    <mergeCell ref="H1:K1"/>
    <mergeCell ref="F2:K2"/>
  </mergeCells>
  <printOptions/>
  <pageMargins left="0.3937007874015748" right="0.1968503937007874" top="0.3937007874015748" bottom="0.3937007874015748" header="0.5118110236220472" footer="0.5118110236220472"/>
  <pageSetup fitToHeight="3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С. Семенова</dc:creator>
  <cp:keywords/>
  <dc:description/>
  <cp:lastModifiedBy>econ123</cp:lastModifiedBy>
  <cp:lastPrinted>2021-12-15T13:57:01Z</cp:lastPrinted>
  <dcterms:created xsi:type="dcterms:W3CDTF">2014-04-07T09:44:37Z</dcterms:created>
  <dcterms:modified xsi:type="dcterms:W3CDTF">2021-12-15T14:20:38Z</dcterms:modified>
  <cp:category/>
  <cp:version/>
  <cp:contentType/>
  <cp:contentStatus/>
</cp:coreProperties>
</file>