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7795" windowHeight="12465"/>
  </bookViews>
  <sheets>
    <sheet name="Приложение 2" sheetId="1" r:id="rId1"/>
  </sheets>
  <definedNames>
    <definedName name="_Toc384891825" localSheetId="0">'Приложение 2'!$A$5</definedName>
    <definedName name="_xlnm.Print_Titles" localSheetId="0">'Приложение 2'!$9:$9</definedName>
  </definedNames>
  <calcPr calcId="145621"/>
</workbook>
</file>

<file path=xl/calcChain.xml><?xml version="1.0" encoding="utf-8"?>
<calcChain xmlns="http://schemas.openxmlformats.org/spreadsheetml/2006/main">
  <c r="H86" i="1" l="1"/>
  <c r="I86" i="1"/>
  <c r="J86" i="1"/>
  <c r="G86" i="1"/>
  <c r="H87" i="1"/>
  <c r="I87" i="1"/>
  <c r="J87" i="1"/>
  <c r="G87" i="1"/>
  <c r="F77" i="1"/>
  <c r="F76" i="1"/>
  <c r="F75" i="1"/>
  <c r="H77" i="1"/>
  <c r="I77" i="1"/>
  <c r="J77" i="1"/>
  <c r="G77" i="1"/>
  <c r="I84" i="1"/>
  <c r="I69" i="1"/>
  <c r="I61" i="1"/>
  <c r="I58" i="1"/>
  <c r="I17" i="1"/>
  <c r="J79" i="1" l="1"/>
  <c r="I79" i="1"/>
  <c r="H79" i="1"/>
  <c r="G79" i="1"/>
  <c r="F78" i="1"/>
  <c r="F79" i="1" s="1"/>
  <c r="J81" i="1"/>
  <c r="I81" i="1"/>
  <c r="H81" i="1"/>
  <c r="G81" i="1"/>
  <c r="F80" i="1"/>
  <c r="F81" i="1" s="1"/>
  <c r="J83" i="1"/>
  <c r="I83" i="1"/>
  <c r="H83" i="1"/>
  <c r="G83" i="1"/>
  <c r="F82" i="1"/>
  <c r="F83" i="1" s="1"/>
  <c r="G70" i="1" l="1"/>
  <c r="H70" i="1"/>
  <c r="I70" i="1"/>
  <c r="J70" i="1"/>
  <c r="F69" i="1"/>
  <c r="F87" i="1"/>
  <c r="G67" i="1" l="1"/>
  <c r="H67" i="1"/>
  <c r="I67" i="1"/>
  <c r="J67" i="1"/>
  <c r="F66" i="1"/>
  <c r="F86" i="1" l="1"/>
  <c r="I16" i="1"/>
  <c r="J72" i="1"/>
  <c r="I72" i="1"/>
  <c r="H72" i="1"/>
  <c r="G72" i="1"/>
  <c r="F71" i="1"/>
  <c r="F72" i="1" s="1"/>
  <c r="J85" i="1"/>
  <c r="I85" i="1"/>
  <c r="H85" i="1"/>
  <c r="G85" i="1"/>
  <c r="F84" i="1"/>
  <c r="F85" i="1" s="1"/>
  <c r="J74" i="1"/>
  <c r="I74" i="1"/>
  <c r="H74" i="1"/>
  <c r="G74" i="1"/>
  <c r="F73" i="1"/>
  <c r="F74" i="1" s="1"/>
  <c r="F65" i="1" l="1"/>
  <c r="F67" i="1" s="1"/>
  <c r="H48" i="1" l="1"/>
  <c r="I48" i="1"/>
  <c r="J48" i="1"/>
  <c r="G48" i="1"/>
  <c r="F68" i="1"/>
  <c r="F70" i="1" s="1"/>
  <c r="J64" i="1" l="1"/>
  <c r="I64" i="1"/>
  <c r="H64" i="1"/>
  <c r="G64" i="1"/>
  <c r="F63" i="1"/>
  <c r="F64" i="1" l="1"/>
  <c r="G35" i="1" l="1"/>
  <c r="H35" i="1"/>
  <c r="J35" i="1"/>
  <c r="H34" i="1"/>
  <c r="J34" i="1"/>
  <c r="G34" i="1"/>
  <c r="I35" i="1"/>
  <c r="I34" i="1"/>
  <c r="G11" i="1" l="1"/>
  <c r="H11" i="1"/>
  <c r="I11" i="1"/>
  <c r="J11" i="1"/>
  <c r="H27" i="1"/>
  <c r="I18" i="1"/>
  <c r="F48" i="1" l="1"/>
  <c r="F61" i="1" l="1"/>
  <c r="F58" i="1"/>
  <c r="F55" i="1"/>
  <c r="F52" i="1"/>
  <c r="F43" i="1"/>
  <c r="F35" i="1" l="1"/>
  <c r="F23" i="1"/>
  <c r="F26" i="1"/>
  <c r="F20" i="1"/>
  <c r="F17" i="1"/>
  <c r="G18" i="1"/>
  <c r="F11" i="1"/>
  <c r="I62" i="1" l="1"/>
  <c r="J88" i="1"/>
  <c r="G88" i="1"/>
  <c r="G62" i="1"/>
  <c r="H62" i="1"/>
  <c r="J62" i="1"/>
  <c r="F60" i="1"/>
  <c r="G59" i="1"/>
  <c r="H59" i="1"/>
  <c r="I59" i="1"/>
  <c r="J59" i="1"/>
  <c r="F57" i="1"/>
  <c r="G56" i="1"/>
  <c r="H56" i="1"/>
  <c r="I56" i="1"/>
  <c r="J56" i="1"/>
  <c r="F54" i="1"/>
  <c r="G53" i="1"/>
  <c r="H53" i="1"/>
  <c r="I53" i="1"/>
  <c r="J53" i="1"/>
  <c r="F51" i="1"/>
  <c r="H47" i="1"/>
  <c r="H10" i="1" s="1"/>
  <c r="I47" i="1"/>
  <c r="I10" i="1" s="1"/>
  <c r="J47" i="1"/>
  <c r="J10" i="1" s="1"/>
  <c r="G47" i="1"/>
  <c r="G10" i="1" s="1"/>
  <c r="F42" i="1"/>
  <c r="G44" i="1"/>
  <c r="H44" i="1"/>
  <c r="I44" i="1"/>
  <c r="J44" i="1"/>
  <c r="G41" i="1"/>
  <c r="H41" i="1"/>
  <c r="I41" i="1"/>
  <c r="J41" i="1"/>
  <c r="F40" i="1"/>
  <c r="F22" i="1"/>
  <c r="F25" i="1"/>
  <c r="J24" i="1"/>
  <c r="I24" i="1"/>
  <c r="H24" i="1"/>
  <c r="G24" i="1"/>
  <c r="G27" i="1"/>
  <c r="I27" i="1"/>
  <c r="J27" i="1"/>
  <c r="F19" i="1"/>
  <c r="F16" i="1"/>
  <c r="G21" i="1"/>
  <c r="H21" i="1"/>
  <c r="I21" i="1"/>
  <c r="J21" i="1"/>
  <c r="H18" i="1"/>
  <c r="J18" i="1"/>
  <c r="F10" i="1" l="1"/>
  <c r="G12" i="1"/>
  <c r="H49" i="1"/>
  <c r="G49" i="1"/>
  <c r="F53" i="1"/>
  <c r="H36" i="1"/>
  <c r="H12" i="1"/>
  <c r="F56" i="1"/>
  <c r="F88" i="1"/>
  <c r="F62" i="1"/>
  <c r="F59" i="1"/>
  <c r="J12" i="1"/>
  <c r="H88" i="1"/>
  <c r="I88" i="1"/>
  <c r="F41" i="1"/>
  <c r="I36" i="1"/>
  <c r="F44" i="1"/>
  <c r="G36" i="1"/>
  <c r="I49" i="1"/>
  <c r="J49" i="1"/>
  <c r="F47" i="1"/>
  <c r="F24" i="1"/>
  <c r="F27" i="1"/>
  <c r="F21" i="1"/>
  <c r="F18" i="1"/>
  <c r="F49" i="1" l="1"/>
  <c r="F12" i="1"/>
  <c r="J36" i="1"/>
  <c r="I12" i="1"/>
  <c r="F34" i="1"/>
  <c r="F36" i="1" s="1"/>
</calcChain>
</file>

<file path=xl/sharedStrings.xml><?xml version="1.0" encoding="utf-8"?>
<sst xmlns="http://schemas.openxmlformats.org/spreadsheetml/2006/main" count="110" uniqueCount="56">
  <si>
    <t>Ответственный исполнитель, соисполнитель, участник</t>
  </si>
  <si>
    <t>Срок реализации</t>
  </si>
  <si>
    <t>Оценка расходов (тыс. рублей в ценах соответствующих лет)</t>
  </si>
  <si>
    <t>всего</t>
  </si>
  <si>
    <t>местный бюджет</t>
  </si>
  <si>
    <t>Подпрограмма 1 «Управление муниципальными финансами»</t>
  </si>
  <si>
    <t>1.1 Определение основных направлений бюджетной, налоговой и долговой политики Сланцевского муниципального района</t>
  </si>
  <si>
    <t>Комитет финансов</t>
  </si>
  <si>
    <t>В рамках текущей деятельности</t>
  </si>
  <si>
    <t>1.2 Формирование, утверждение, исполнение и контроль за исполнением бюджета Сланцевского муниципального района</t>
  </si>
  <si>
    <t>Итого</t>
  </si>
  <si>
    <t>Итого по подпрограмме 1</t>
  </si>
  <si>
    <t>Подпрограмма 2 «Управление муниципальным долгом»</t>
  </si>
  <si>
    <t>2.1 Разработка программы муниципальных заимствований на очередной финансовый год (на очередной финансовый год и плановый период)</t>
  </si>
  <si>
    <t>2.2 Погашение муниципального долга Сланцевского муниципального района</t>
  </si>
  <si>
    <t>Администрация Сланцевского муниципального района</t>
  </si>
  <si>
    <t>2.3 Обслуживание муниципального долга Сланцевского муниципального района</t>
  </si>
  <si>
    <t>2.4 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</si>
  <si>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Итого по подпрограмме 2</t>
  </si>
  <si>
    <t>Подпрограмма 3 «Межбюджетные отношения»</t>
  </si>
  <si>
    <t>3.1 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</si>
  <si>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3.4 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</si>
  <si>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Итого по подпрограмме 3</t>
  </si>
  <si>
    <t>начало реализации</t>
  </si>
  <si>
    <t>конец реализации</t>
  </si>
  <si>
    <t>Годы реализации</t>
  </si>
  <si>
    <t>федеральный бюджет</t>
  </si>
  <si>
    <t>прочие источ-ники (бюдже-ты посе-лений)</t>
  </si>
  <si>
    <t>област-ной бюджет</t>
  </si>
  <si>
    <t>План реализации мероприятий муниципальной программы «Управление муниципальными финансами</t>
  </si>
  <si>
    <t>Наименование муниципальной программы,
подпрограммы, основного мероприятия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</si>
  <si>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1</t>
    </r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</si>
  <si>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2</t>
    </r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</si>
  <si>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3</t>
    </r>
  </si>
  <si>
    <t>1.3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</si>
  <si>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1.4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</si>
  <si>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1.5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</si>
  <si>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1.6 Ведение реестра расходных обязательств Сланцевского муниципального района</t>
  </si>
  <si>
    <t>1.7 Оценка качества управления муниципальными финансами</t>
  </si>
  <si>
    <t>1.8 Оценка качества финансового менеджмента главных распорядителей бюджетных средств Сланцевского муниципального района</t>
  </si>
  <si>
    <t>3.2 Выравнивание бюджетной обеспеченности муниципальных образований Сланцевского муниципального района за счет средств Ленинградской области</t>
  </si>
  <si>
    <t>3.3 Иные 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("дорожными картами")</t>
  </si>
  <si>
    <t>3.5 Иные межбюджетные трансферты на финансовое обеспечение исполнения переданного полномочия МО Сланцевский МР по решению вопросов местного значения в области градостроительной деятельности в части принятия решения о подготовке проекта генерального плана Загривского СП СМР ЛО, выполнения работ по подготовке проекта генерального плана Загривского СП СМР ЛО</t>
  </si>
  <si>
    <t>3.6 Иные межбюджетные трансферты на финансовое обеспечение разработки проектно-сметной документации на капитальный ремонт объектов культуры</t>
  </si>
  <si>
    <t>3.7 Иные межбюджетные трансферты на финансовое обеспечение демонтажа зданий аварийного жилищного фонда</t>
  </si>
  <si>
    <t>3.8. Иные межбюджетные трансферты бюджетам поселений на поощрение муниципальных управленческих команд за достижение показателей деятельности органов МСУ</t>
  </si>
  <si>
    <t>3.9. Иные межбюджетные трансферты на оплату кредиторской задолженности за работы и услуги по переводу на электроотопление многоквартирных жилых домов</t>
  </si>
  <si>
    <t>3.10. Иные межбюджетные трансферты бюджетам муниципальных образований поселений на обеспечение исполнения расходных обязательств муниципальных образований поселений</t>
  </si>
  <si>
    <t>3.11. Иные межбюджетные трансферты на обеспечение переселения граждан из аварийного жилищного фонда</t>
  </si>
  <si>
    <t>3.12. Иные межбюджетные трансферты для участия муниципальных образований Сланцевского муниципального района в международных проектах</t>
  </si>
  <si>
    <t>3.13. Иные МБТ бюджетам поселений на поощрение муниципальных управленческих команд за достижение показателей деятельности ОМСУ</t>
  </si>
  <si>
    <t>3.14. Иные межбюджетные трансферты бюджетам муниципальных образований поселений Сланцевского муниципального района на финансовое обеспечение создания условий для организации досуга и обеспечения жителей поселения услугами организаций культуры</t>
  </si>
  <si>
    <t xml:space="preserve"> Муниципальная программа «Управление муниципальными финансами и муниципальным долгом Сланцевского муниципального района»</t>
  </si>
  <si>
    <t>и муниципальным долгом Сланцевского муниципального района» на 2020-2021 годы</t>
  </si>
  <si>
    <t>Итого по программе на 2020-2021 годы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</si>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</sst>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2" fillId="0" borderId="0" xfId="0" applyFont="1" applyFill="1"/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2" fillId="0" borderId="0" xfId="0" applyNumberFormat="1" applyFont="1" applyFill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tabSelected="1" zoomScaleNormal="100" workbookViewId="0">
      <selection activeCell="F10" sqref="F10:F11"/>
    </sheetView>
  </sheetViews>
  <sheetFormatPr defaultRowHeight="15" x14ac:dyDescent="0.25"/>
  <cols>
    <col min="1" max="1" width="60.7109375" style="1" customWidth="1"/>
    <col min="2" max="2" width="16.7109375" style="1" customWidth="1"/>
    <col min="3" max="4" width="8.42578125" style="1" bestFit="1" customWidth="1"/>
    <col min="5" max="5" width="7.85546875" style="1" customWidth="1"/>
    <col min="6" max="6" width="11.7109375" style="1" customWidth="1"/>
    <col min="7" max="10" width="10.28515625" style="1" customWidth="1"/>
    <col min="11" max="16384" width="9.140625" style="1"/>
  </cols>
  <sheetData>
    <row r="1" spans="1:10" s="2" customFormat="1" ht="18.75" x14ac:dyDescent="0.25">
      <c r="J1" s="9" t="s">
        <v>55</v>
      </c>
    </row>
    <row r="2" spans="1:10" s="2" customFormat="1" ht="18.75" x14ac:dyDescent="0.25">
      <c r="A2" s="10"/>
    </row>
    <row r="3" spans="1:10" s="2" customFormat="1" ht="18.75" x14ac:dyDescent="0.25">
      <c r="A3" s="28" t="s">
        <v>29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s="2" customFormat="1" ht="18.75" x14ac:dyDescent="0.25">
      <c r="A4" s="28" t="s">
        <v>53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s="2" customFormat="1" ht="18.75" x14ac:dyDescent="0.25">
      <c r="A5" s="10"/>
      <c r="F5" s="11"/>
      <c r="G5" s="11"/>
      <c r="H5" s="11"/>
      <c r="I5" s="11"/>
      <c r="J5" s="11"/>
    </row>
    <row r="6" spans="1:10" s="2" customFormat="1" ht="15.75" customHeight="1" x14ac:dyDescent="0.25">
      <c r="A6" s="30" t="s">
        <v>30</v>
      </c>
      <c r="B6" s="29" t="s">
        <v>0</v>
      </c>
      <c r="C6" s="35" t="s">
        <v>1</v>
      </c>
      <c r="D6" s="36"/>
      <c r="E6" s="29" t="s">
        <v>25</v>
      </c>
      <c r="F6" s="35" t="s">
        <v>2</v>
      </c>
      <c r="G6" s="39"/>
      <c r="H6" s="39"/>
      <c r="I6" s="39"/>
      <c r="J6" s="36"/>
    </row>
    <row r="7" spans="1:10" s="2" customFormat="1" ht="15.75" customHeight="1" x14ac:dyDescent="0.25">
      <c r="A7" s="31"/>
      <c r="B7" s="29"/>
      <c r="C7" s="37"/>
      <c r="D7" s="38"/>
      <c r="E7" s="29"/>
      <c r="F7" s="37"/>
      <c r="G7" s="40"/>
      <c r="H7" s="40"/>
      <c r="I7" s="40"/>
      <c r="J7" s="38"/>
    </row>
    <row r="8" spans="1:10" s="2" customFormat="1" ht="94.5" x14ac:dyDescent="0.25">
      <c r="A8" s="32"/>
      <c r="B8" s="29"/>
      <c r="C8" s="15" t="s">
        <v>23</v>
      </c>
      <c r="D8" s="15" t="s">
        <v>24</v>
      </c>
      <c r="E8" s="29"/>
      <c r="F8" s="15" t="s">
        <v>3</v>
      </c>
      <c r="G8" s="15" t="s">
        <v>26</v>
      </c>
      <c r="H8" s="15" t="s">
        <v>28</v>
      </c>
      <c r="I8" s="15" t="s">
        <v>4</v>
      </c>
      <c r="J8" s="15" t="s">
        <v>27</v>
      </c>
    </row>
    <row r="9" spans="1:10" s="2" customFormat="1" ht="15.75" x14ac:dyDescent="0.2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</row>
    <row r="10" spans="1:10" ht="24" customHeight="1" x14ac:dyDescent="0.25">
      <c r="A10" s="27" t="s">
        <v>52</v>
      </c>
      <c r="B10" s="29"/>
      <c r="C10" s="29"/>
      <c r="D10" s="29"/>
      <c r="E10" s="15">
        <v>2020</v>
      </c>
      <c r="F10" s="3">
        <f>SUM(G10:J10)</f>
        <v>181453.1</v>
      </c>
      <c r="G10" s="3">
        <f>G34+G47+G86</f>
        <v>0</v>
      </c>
      <c r="H10" s="3">
        <f>H34+H47+H86</f>
        <v>125543.2</v>
      </c>
      <c r="I10" s="3">
        <f>I34+I47+I86</f>
        <v>53755.9</v>
      </c>
      <c r="J10" s="3">
        <f>J34+J47+J86</f>
        <v>2154</v>
      </c>
    </row>
    <row r="11" spans="1:10" ht="24" customHeight="1" x14ac:dyDescent="0.25">
      <c r="A11" s="27"/>
      <c r="B11" s="29"/>
      <c r="C11" s="29"/>
      <c r="D11" s="29"/>
      <c r="E11" s="15">
        <v>2021</v>
      </c>
      <c r="F11" s="3">
        <f t="shared" ref="F11" si="0">SUM(G11:J11)</f>
        <v>206073.5</v>
      </c>
      <c r="G11" s="3">
        <f>G35+G48+G87</f>
        <v>0</v>
      </c>
      <c r="H11" s="3">
        <f>H35+H48+H87</f>
        <v>135783.79999999999</v>
      </c>
      <c r="I11" s="3">
        <f>I35+I48+I87</f>
        <v>68105.700000000012</v>
      </c>
      <c r="J11" s="3">
        <f>J35+J48+J87</f>
        <v>2184</v>
      </c>
    </row>
    <row r="12" spans="1:10" ht="15.75" x14ac:dyDescent="0.25">
      <c r="A12" s="4" t="s">
        <v>54</v>
      </c>
      <c r="B12" s="5"/>
      <c r="C12" s="4"/>
      <c r="D12" s="4"/>
      <c r="E12" s="5"/>
      <c r="F12" s="6">
        <f>SUM(F10:F11)</f>
        <v>387526.6</v>
      </c>
      <c r="G12" s="6">
        <f>SUM(G10:G11)</f>
        <v>0</v>
      </c>
      <c r="H12" s="6">
        <f>SUM(H10:H11)</f>
        <v>261327</v>
      </c>
      <c r="I12" s="6">
        <f>SUM(I10:I11)</f>
        <v>121861.6</v>
      </c>
      <c r="J12" s="6">
        <f>SUM(J10:J11)</f>
        <v>4338</v>
      </c>
    </row>
    <row r="13" spans="1:10" s="2" customFormat="1" ht="15.75" x14ac:dyDescent="0.25">
      <c r="A13" s="29" t="s">
        <v>5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0" s="2" customFormat="1" ht="24" customHeight="1" x14ac:dyDescent="0.25">
      <c r="A14" s="44" t="s">
        <v>6</v>
      </c>
      <c r="B14" s="30" t="s">
        <v>7</v>
      </c>
      <c r="C14" s="30">
        <v>2020</v>
      </c>
      <c r="D14" s="30">
        <v>2025</v>
      </c>
      <c r="E14" s="16">
        <v>2020</v>
      </c>
      <c r="F14" s="41" t="s">
        <v>8</v>
      </c>
      <c r="G14" s="42"/>
      <c r="H14" s="42"/>
      <c r="I14" s="42"/>
      <c r="J14" s="43"/>
    </row>
    <row r="15" spans="1:10" s="2" customFormat="1" ht="24" customHeight="1" x14ac:dyDescent="0.25">
      <c r="A15" s="45"/>
      <c r="B15" s="31"/>
      <c r="C15" s="31"/>
      <c r="D15" s="31"/>
      <c r="E15" s="16">
        <v>2021</v>
      </c>
      <c r="F15" s="41" t="s">
        <v>8</v>
      </c>
      <c r="G15" s="42"/>
      <c r="H15" s="42"/>
      <c r="I15" s="42"/>
      <c r="J15" s="43"/>
    </row>
    <row r="16" spans="1:10" s="2" customFormat="1" ht="24" customHeight="1" x14ac:dyDescent="0.25">
      <c r="A16" s="27" t="s">
        <v>9</v>
      </c>
      <c r="B16" s="29" t="s">
        <v>7</v>
      </c>
      <c r="C16" s="29">
        <v>2020</v>
      </c>
      <c r="D16" s="29">
        <v>2025</v>
      </c>
      <c r="E16" s="16">
        <v>2020</v>
      </c>
      <c r="F16" s="7">
        <f>SUM(G16:J16)</f>
        <v>15102.9</v>
      </c>
      <c r="G16" s="7"/>
      <c r="H16" s="8"/>
      <c r="I16" s="7">
        <f>15029.8+73.1</f>
        <v>15102.9</v>
      </c>
      <c r="J16" s="7"/>
    </row>
    <row r="17" spans="1:10" s="2" customFormat="1" ht="24" customHeight="1" x14ac:dyDescent="0.25">
      <c r="A17" s="27"/>
      <c r="B17" s="29"/>
      <c r="C17" s="29"/>
      <c r="D17" s="29"/>
      <c r="E17" s="16">
        <v>2021</v>
      </c>
      <c r="F17" s="7">
        <f t="shared" ref="F17" si="1">SUM(G17:J17)</f>
        <v>16361.1</v>
      </c>
      <c r="G17" s="7"/>
      <c r="H17" s="8"/>
      <c r="I17" s="7">
        <f>15541.9+173.7+645.5</f>
        <v>16361.1</v>
      </c>
      <c r="J17" s="7"/>
    </row>
    <row r="18" spans="1:10" s="2" customFormat="1" ht="15.75" x14ac:dyDescent="0.25">
      <c r="A18" s="4" t="s">
        <v>10</v>
      </c>
      <c r="B18" s="5"/>
      <c r="C18" s="5"/>
      <c r="D18" s="5"/>
      <c r="E18" s="5"/>
      <c r="F18" s="6">
        <f>SUM(F16:F17)</f>
        <v>31464</v>
      </c>
      <c r="G18" s="6">
        <f>SUM(G16:G17)</f>
        <v>0</v>
      </c>
      <c r="H18" s="6">
        <f>SUM(H16:H17)</f>
        <v>0</v>
      </c>
      <c r="I18" s="6">
        <f>SUM(I16:I17)</f>
        <v>31464</v>
      </c>
      <c r="J18" s="6">
        <f>SUM(J16:J17)</f>
        <v>0</v>
      </c>
    </row>
    <row r="19" spans="1:10" s="2" customFormat="1" ht="47.1" customHeight="1" x14ac:dyDescent="0.25">
      <c r="A19" s="27" t="s">
        <v>34</v>
      </c>
      <c r="B19" s="29" t="s">
        <v>7</v>
      </c>
      <c r="C19" s="29">
        <v>2020</v>
      </c>
      <c r="D19" s="29">
        <v>2025</v>
      </c>
      <c r="E19" s="16">
        <v>2020</v>
      </c>
      <c r="F19" s="7">
        <f t="shared" ref="F19:F20" si="2">SUM(G19:J19)</f>
        <v>2094</v>
      </c>
      <c r="G19" s="7"/>
      <c r="H19" s="7"/>
      <c r="I19" s="7"/>
      <c r="J19" s="7">
        <v>2094</v>
      </c>
    </row>
    <row r="20" spans="1:10" s="2" customFormat="1" ht="47.1" customHeight="1" x14ac:dyDescent="0.25">
      <c r="A20" s="27"/>
      <c r="B20" s="29"/>
      <c r="C20" s="29"/>
      <c r="D20" s="29"/>
      <c r="E20" s="16">
        <v>2021</v>
      </c>
      <c r="F20" s="7">
        <f t="shared" si="2"/>
        <v>2124</v>
      </c>
      <c r="G20" s="7"/>
      <c r="H20" s="7"/>
      <c r="I20" s="7"/>
      <c r="J20" s="7">
        <v>2124</v>
      </c>
    </row>
    <row r="21" spans="1:10" s="2" customFormat="1" ht="15.75" x14ac:dyDescent="0.25">
      <c r="A21" s="4" t="s">
        <v>10</v>
      </c>
      <c r="B21" s="5"/>
      <c r="C21" s="5"/>
      <c r="D21" s="5"/>
      <c r="E21" s="5"/>
      <c r="F21" s="6">
        <f>SUM(F19:F20)</f>
        <v>4218</v>
      </c>
      <c r="G21" s="6">
        <f>SUM(G19:G20)</f>
        <v>0</v>
      </c>
      <c r="H21" s="6">
        <f>SUM(H19:H20)</f>
        <v>0</v>
      </c>
      <c r="I21" s="6">
        <f>SUM(I19:I20)</f>
        <v>0</v>
      </c>
      <c r="J21" s="6">
        <f>SUM(J19:J20)</f>
        <v>4218</v>
      </c>
    </row>
    <row r="22" spans="1:10" s="2" customFormat="1" ht="39.950000000000003" customHeight="1" x14ac:dyDescent="0.25">
      <c r="A22" s="27" t="s">
        <v>35</v>
      </c>
      <c r="B22" s="29" t="s">
        <v>7</v>
      </c>
      <c r="C22" s="29">
        <v>2020</v>
      </c>
      <c r="D22" s="29">
        <v>2025</v>
      </c>
      <c r="E22" s="16">
        <v>2020</v>
      </c>
      <c r="F22" s="7">
        <f>SUM(G22:J22)</f>
        <v>60</v>
      </c>
      <c r="G22" s="7"/>
      <c r="H22" s="7"/>
      <c r="I22" s="7"/>
      <c r="J22" s="7">
        <v>60</v>
      </c>
    </row>
    <row r="23" spans="1:10" s="2" customFormat="1" ht="39.950000000000003" customHeight="1" x14ac:dyDescent="0.25">
      <c r="A23" s="27"/>
      <c r="B23" s="29"/>
      <c r="C23" s="29"/>
      <c r="D23" s="29"/>
      <c r="E23" s="16">
        <v>2021</v>
      </c>
      <c r="F23" s="7">
        <f t="shared" ref="F23" si="3">SUM(G23:J23)</f>
        <v>60</v>
      </c>
      <c r="G23" s="7"/>
      <c r="H23" s="7"/>
      <c r="I23" s="7"/>
      <c r="J23" s="7">
        <v>60</v>
      </c>
    </row>
    <row r="24" spans="1:10" s="2" customFormat="1" ht="15.75" x14ac:dyDescent="0.25">
      <c r="A24" s="4" t="s">
        <v>10</v>
      </c>
      <c r="B24" s="5"/>
      <c r="C24" s="5"/>
      <c r="D24" s="5"/>
      <c r="E24" s="5"/>
      <c r="F24" s="6">
        <f>SUM(F22:F23)</f>
        <v>120</v>
      </c>
      <c r="G24" s="6">
        <f>SUM(G22:G23)</f>
        <v>0</v>
      </c>
      <c r="H24" s="6">
        <f>SUM(H22:H23)</f>
        <v>0</v>
      </c>
      <c r="I24" s="6">
        <f>SUM(I22:I23)</f>
        <v>0</v>
      </c>
      <c r="J24" s="6">
        <f>SUM(J22:J23)</f>
        <v>120</v>
      </c>
    </row>
    <row r="25" spans="1:10" s="2" customFormat="1" ht="31.5" customHeight="1" x14ac:dyDescent="0.25">
      <c r="A25" s="27" t="s">
        <v>36</v>
      </c>
      <c r="B25" s="29" t="s">
        <v>7</v>
      </c>
      <c r="C25" s="29">
        <v>2020</v>
      </c>
      <c r="D25" s="29">
        <v>2025</v>
      </c>
      <c r="E25" s="15">
        <v>2020</v>
      </c>
      <c r="F25" s="3">
        <f>SUM(G25:J25)</f>
        <v>70.5</v>
      </c>
      <c r="G25" s="3"/>
      <c r="H25" s="3">
        <v>70.5</v>
      </c>
      <c r="I25" s="3"/>
      <c r="J25" s="3"/>
    </row>
    <row r="26" spans="1:10" s="2" customFormat="1" ht="31.5" customHeight="1" x14ac:dyDescent="0.25">
      <c r="A26" s="27"/>
      <c r="B26" s="29"/>
      <c r="C26" s="29"/>
      <c r="D26" s="29"/>
      <c r="E26" s="15">
        <v>2021</v>
      </c>
      <c r="F26" s="3">
        <f t="shared" ref="F26" si="4">SUM(G26:J26)</f>
        <v>73</v>
      </c>
      <c r="G26" s="3"/>
      <c r="H26" s="3">
        <v>73</v>
      </c>
      <c r="I26" s="3"/>
      <c r="J26" s="3"/>
    </row>
    <row r="27" spans="1:10" s="2" customFormat="1" ht="15.75" x14ac:dyDescent="0.25">
      <c r="A27" s="4" t="s">
        <v>10</v>
      </c>
      <c r="B27" s="5"/>
      <c r="C27" s="5"/>
      <c r="D27" s="5"/>
      <c r="E27" s="5"/>
      <c r="F27" s="6">
        <f>SUM(F25:F26)</f>
        <v>143.5</v>
      </c>
      <c r="G27" s="6">
        <f>SUM(G25:G26)</f>
        <v>0</v>
      </c>
      <c r="H27" s="6">
        <f>SUM(H25:H26)</f>
        <v>143.5</v>
      </c>
      <c r="I27" s="6">
        <f>SUM(I25:I26)</f>
        <v>0</v>
      </c>
      <c r="J27" s="6">
        <f>SUM(J25:J26)</f>
        <v>0</v>
      </c>
    </row>
    <row r="28" spans="1:10" s="2" customFormat="1" ht="15.75" x14ac:dyDescent="0.25">
      <c r="A28" s="27" t="s">
        <v>37</v>
      </c>
      <c r="B28" s="29" t="s">
        <v>7</v>
      </c>
      <c r="C28" s="29">
        <v>2020</v>
      </c>
      <c r="D28" s="29">
        <v>2025</v>
      </c>
      <c r="E28" s="15">
        <v>2020</v>
      </c>
      <c r="F28" s="27" t="s">
        <v>8</v>
      </c>
      <c r="G28" s="27"/>
      <c r="H28" s="27"/>
      <c r="I28" s="27"/>
      <c r="J28" s="27"/>
    </row>
    <row r="29" spans="1:10" s="2" customFormat="1" ht="15.75" x14ac:dyDescent="0.25">
      <c r="A29" s="27"/>
      <c r="B29" s="29"/>
      <c r="C29" s="29"/>
      <c r="D29" s="29"/>
      <c r="E29" s="15">
        <v>2021</v>
      </c>
      <c r="F29" s="27" t="s">
        <v>8</v>
      </c>
      <c r="G29" s="27"/>
      <c r="H29" s="27"/>
      <c r="I29" s="27"/>
      <c r="J29" s="27"/>
    </row>
    <row r="30" spans="1:10" s="2" customFormat="1" ht="15.75" x14ac:dyDescent="0.25">
      <c r="A30" s="27" t="s">
        <v>38</v>
      </c>
      <c r="B30" s="29" t="s">
        <v>7</v>
      </c>
      <c r="C30" s="29">
        <v>2020</v>
      </c>
      <c r="D30" s="29">
        <v>2025</v>
      </c>
      <c r="E30" s="15">
        <v>2020</v>
      </c>
      <c r="F30" s="27" t="s">
        <v>8</v>
      </c>
      <c r="G30" s="27"/>
      <c r="H30" s="27"/>
      <c r="I30" s="27"/>
      <c r="J30" s="27"/>
    </row>
    <row r="31" spans="1:10" s="2" customFormat="1" ht="15.75" x14ac:dyDescent="0.25">
      <c r="A31" s="27"/>
      <c r="B31" s="29"/>
      <c r="C31" s="29"/>
      <c r="D31" s="29"/>
      <c r="E31" s="15">
        <v>2021</v>
      </c>
      <c r="F31" s="27" t="s">
        <v>8</v>
      </c>
      <c r="G31" s="27"/>
      <c r="H31" s="27"/>
      <c r="I31" s="27"/>
      <c r="J31" s="27"/>
    </row>
    <row r="32" spans="1:10" s="2" customFormat="1" ht="24" customHeight="1" x14ac:dyDescent="0.25">
      <c r="A32" s="27" t="s">
        <v>39</v>
      </c>
      <c r="B32" s="29" t="s">
        <v>7</v>
      </c>
      <c r="C32" s="29">
        <v>2020</v>
      </c>
      <c r="D32" s="29">
        <v>2025</v>
      </c>
      <c r="E32" s="15">
        <v>2020</v>
      </c>
      <c r="F32" s="27" t="s">
        <v>8</v>
      </c>
      <c r="G32" s="27"/>
      <c r="H32" s="27"/>
      <c r="I32" s="27"/>
      <c r="J32" s="27"/>
    </row>
    <row r="33" spans="1:10" s="2" customFormat="1" ht="24" customHeight="1" x14ac:dyDescent="0.25">
      <c r="A33" s="27"/>
      <c r="B33" s="29"/>
      <c r="C33" s="29"/>
      <c r="D33" s="29"/>
      <c r="E33" s="15">
        <v>2021</v>
      </c>
      <c r="F33" s="27" t="s">
        <v>8</v>
      </c>
      <c r="G33" s="27"/>
      <c r="H33" s="27"/>
      <c r="I33" s="27"/>
      <c r="J33" s="27"/>
    </row>
    <row r="34" spans="1:10" s="2" customFormat="1" ht="15.75" x14ac:dyDescent="0.25">
      <c r="A34" s="27" t="s">
        <v>11</v>
      </c>
      <c r="B34" s="29"/>
      <c r="C34" s="29"/>
      <c r="D34" s="29"/>
      <c r="E34" s="15">
        <v>2020</v>
      </c>
      <c r="F34" s="3">
        <f>SUM(G34:J34)</f>
        <v>17327.400000000001</v>
      </c>
      <c r="G34" s="3">
        <f t="shared" ref="G34:J35" si="5">G16+G19+G22+G25</f>
        <v>0</v>
      </c>
      <c r="H34" s="3">
        <f t="shared" si="5"/>
        <v>70.5</v>
      </c>
      <c r="I34" s="3">
        <f t="shared" si="5"/>
        <v>15102.9</v>
      </c>
      <c r="J34" s="3">
        <f t="shared" si="5"/>
        <v>2154</v>
      </c>
    </row>
    <row r="35" spans="1:10" s="2" customFormat="1" ht="15.75" x14ac:dyDescent="0.25">
      <c r="A35" s="27"/>
      <c r="B35" s="29"/>
      <c r="C35" s="29"/>
      <c r="D35" s="29"/>
      <c r="E35" s="15">
        <v>2021</v>
      </c>
      <c r="F35" s="3">
        <f t="shared" ref="F35" si="6">SUM(G35:J35)</f>
        <v>18618.099999999999</v>
      </c>
      <c r="G35" s="3">
        <f t="shared" si="5"/>
        <v>0</v>
      </c>
      <c r="H35" s="3">
        <f t="shared" si="5"/>
        <v>73</v>
      </c>
      <c r="I35" s="3">
        <f t="shared" si="5"/>
        <v>16361.1</v>
      </c>
      <c r="J35" s="3">
        <f t="shared" si="5"/>
        <v>2184</v>
      </c>
    </row>
    <row r="36" spans="1:10" s="2" customFormat="1" ht="15.75" x14ac:dyDescent="0.25">
      <c r="A36" s="4" t="s">
        <v>31</v>
      </c>
      <c r="B36" s="5"/>
      <c r="C36" s="5"/>
      <c r="D36" s="5"/>
      <c r="E36" s="5"/>
      <c r="F36" s="6">
        <f>SUM(F34:F35)</f>
        <v>35945.5</v>
      </c>
      <c r="G36" s="6">
        <f>SUM(G34:G35)</f>
        <v>0</v>
      </c>
      <c r="H36" s="6">
        <f>SUM(H34:H35)</f>
        <v>143.5</v>
      </c>
      <c r="I36" s="6">
        <f>SUM(I34:I35)</f>
        <v>31464</v>
      </c>
      <c r="J36" s="6">
        <f>SUM(J34:J35)</f>
        <v>4338</v>
      </c>
    </row>
    <row r="37" spans="1:10" s="2" customFormat="1" ht="15.75" x14ac:dyDescent="0.25">
      <c r="A37" s="29" t="s">
        <v>12</v>
      </c>
      <c r="B37" s="29"/>
      <c r="C37" s="29"/>
      <c r="D37" s="29"/>
      <c r="E37" s="29"/>
      <c r="F37" s="29"/>
      <c r="G37" s="29"/>
      <c r="H37" s="29"/>
      <c r="I37" s="29"/>
      <c r="J37" s="29"/>
    </row>
    <row r="38" spans="1:10" s="2" customFormat="1" ht="24" customHeight="1" x14ac:dyDescent="0.25">
      <c r="A38" s="27" t="s">
        <v>13</v>
      </c>
      <c r="B38" s="29" t="s">
        <v>7</v>
      </c>
      <c r="C38" s="29">
        <v>2020</v>
      </c>
      <c r="D38" s="29">
        <v>2025</v>
      </c>
      <c r="E38" s="15">
        <v>2020</v>
      </c>
      <c r="F38" s="27" t="s">
        <v>8</v>
      </c>
      <c r="G38" s="27"/>
      <c r="H38" s="27"/>
      <c r="I38" s="27"/>
      <c r="J38" s="27"/>
    </row>
    <row r="39" spans="1:10" s="2" customFormat="1" ht="24" customHeight="1" x14ac:dyDescent="0.25">
      <c r="A39" s="27"/>
      <c r="B39" s="29"/>
      <c r="C39" s="29"/>
      <c r="D39" s="29"/>
      <c r="E39" s="15">
        <v>2021</v>
      </c>
      <c r="F39" s="27" t="s">
        <v>8</v>
      </c>
      <c r="G39" s="27"/>
      <c r="H39" s="27"/>
      <c r="I39" s="27"/>
      <c r="J39" s="27"/>
    </row>
    <row r="40" spans="1:10" s="2" customFormat="1" ht="63" x14ac:dyDescent="0.25">
      <c r="A40" s="12" t="s">
        <v>14</v>
      </c>
      <c r="B40" s="13" t="s">
        <v>15</v>
      </c>
      <c r="C40" s="13">
        <v>2020</v>
      </c>
      <c r="D40" s="13">
        <v>2020</v>
      </c>
      <c r="E40" s="16">
        <v>2020</v>
      </c>
      <c r="F40" s="7">
        <f>SUM(G40:J40)</f>
        <v>7471.5</v>
      </c>
      <c r="G40" s="7"/>
      <c r="H40" s="7"/>
      <c r="I40" s="7">
        <v>7471.5</v>
      </c>
      <c r="J40" s="7"/>
    </row>
    <row r="41" spans="1:10" s="2" customFormat="1" ht="15.75" x14ac:dyDescent="0.25">
      <c r="A41" s="4" t="s">
        <v>10</v>
      </c>
      <c r="B41" s="5"/>
      <c r="C41" s="5"/>
      <c r="D41" s="5"/>
      <c r="E41" s="5"/>
      <c r="F41" s="6">
        <f>SUM(F40:F40)</f>
        <v>7471.5</v>
      </c>
      <c r="G41" s="6">
        <f>SUM(G40:G40)</f>
        <v>0</v>
      </c>
      <c r="H41" s="6">
        <f>SUM(H40:H40)</f>
        <v>0</v>
      </c>
      <c r="I41" s="6">
        <f>SUM(I40:I40)</f>
        <v>7471.5</v>
      </c>
      <c r="J41" s="6">
        <f>SUM(J40:J40)</f>
        <v>0</v>
      </c>
    </row>
    <row r="42" spans="1:10" s="2" customFormat="1" ht="15.75" x14ac:dyDescent="0.25">
      <c r="A42" s="27" t="s">
        <v>16</v>
      </c>
      <c r="B42" s="29" t="s">
        <v>15</v>
      </c>
      <c r="C42" s="29">
        <v>2020</v>
      </c>
      <c r="D42" s="29">
        <v>2025</v>
      </c>
      <c r="E42" s="16">
        <v>2020</v>
      </c>
      <c r="F42" s="7">
        <f>SUM(G42:J42)</f>
        <v>87.2</v>
      </c>
      <c r="G42" s="7"/>
      <c r="H42" s="7"/>
      <c r="I42" s="7">
        <v>87.2</v>
      </c>
      <c r="J42" s="7"/>
    </row>
    <row r="43" spans="1:10" s="2" customFormat="1" ht="15.75" x14ac:dyDescent="0.25">
      <c r="A43" s="27"/>
      <c r="B43" s="29"/>
      <c r="C43" s="29"/>
      <c r="D43" s="29"/>
      <c r="E43" s="16">
        <v>2021</v>
      </c>
      <c r="F43" s="7">
        <f t="shared" ref="F43" si="7">SUM(G43:J43)</f>
        <v>50</v>
      </c>
      <c r="G43" s="7"/>
      <c r="H43" s="7"/>
      <c r="I43" s="7">
        <v>50</v>
      </c>
      <c r="J43" s="7"/>
    </row>
    <row r="44" spans="1:10" s="2" customFormat="1" ht="15.75" x14ac:dyDescent="0.25">
      <c r="A44" s="4" t="s">
        <v>10</v>
      </c>
      <c r="B44" s="5"/>
      <c r="C44" s="5"/>
      <c r="D44" s="5"/>
      <c r="E44" s="5"/>
      <c r="F44" s="6">
        <f>SUM(F42:F43)</f>
        <v>137.19999999999999</v>
      </c>
      <c r="G44" s="6">
        <f>SUM(G42:G43)</f>
        <v>0</v>
      </c>
      <c r="H44" s="6">
        <f>SUM(H42:H43)</f>
        <v>0</v>
      </c>
      <c r="I44" s="6">
        <f>SUM(I42:I43)</f>
        <v>137.19999999999999</v>
      </c>
      <c r="J44" s="6">
        <f>SUM(J42:J43)</f>
        <v>0</v>
      </c>
    </row>
    <row r="45" spans="1:10" s="2" customFormat="1" ht="31.5" customHeight="1" x14ac:dyDescent="0.25">
      <c r="A45" s="27" t="s">
        <v>17</v>
      </c>
      <c r="B45" s="29" t="s">
        <v>7</v>
      </c>
      <c r="C45" s="29">
        <v>2020</v>
      </c>
      <c r="D45" s="29">
        <v>2025</v>
      </c>
      <c r="E45" s="16">
        <v>2020</v>
      </c>
      <c r="F45" s="24" t="s">
        <v>8</v>
      </c>
      <c r="G45" s="25"/>
      <c r="H45" s="25"/>
      <c r="I45" s="25"/>
      <c r="J45" s="26"/>
    </row>
    <row r="46" spans="1:10" s="2" customFormat="1" ht="31.5" customHeight="1" x14ac:dyDescent="0.25">
      <c r="A46" s="27"/>
      <c r="B46" s="29"/>
      <c r="C46" s="29"/>
      <c r="D46" s="29"/>
      <c r="E46" s="16">
        <v>2021</v>
      </c>
      <c r="F46" s="24" t="s">
        <v>8</v>
      </c>
      <c r="G46" s="25"/>
      <c r="H46" s="25"/>
      <c r="I46" s="25"/>
      <c r="J46" s="26"/>
    </row>
    <row r="47" spans="1:10" s="2" customFormat="1" ht="15.75" x14ac:dyDescent="0.25">
      <c r="A47" s="27" t="s">
        <v>18</v>
      </c>
      <c r="B47" s="29"/>
      <c r="C47" s="27"/>
      <c r="D47" s="27"/>
      <c r="E47" s="16">
        <v>2020</v>
      </c>
      <c r="F47" s="3">
        <f>SUM(G47:J47)</f>
        <v>7558.7</v>
      </c>
      <c r="G47" s="3">
        <f>G40+G42</f>
        <v>0</v>
      </c>
      <c r="H47" s="3">
        <f>H40+H42</f>
        <v>0</v>
      </c>
      <c r="I47" s="3">
        <f>I40+I42</f>
        <v>7558.7</v>
      </c>
      <c r="J47" s="3">
        <f>J40+J42</f>
        <v>0</v>
      </c>
    </row>
    <row r="48" spans="1:10" s="2" customFormat="1" ht="15.75" x14ac:dyDescent="0.25">
      <c r="A48" s="27"/>
      <c r="B48" s="29"/>
      <c r="C48" s="27"/>
      <c r="D48" s="27"/>
      <c r="E48" s="16">
        <v>2021</v>
      </c>
      <c r="F48" s="3">
        <f t="shared" ref="F48" si="8">SUM(G48:J48)</f>
        <v>50</v>
      </c>
      <c r="G48" s="3">
        <f>G43</f>
        <v>0</v>
      </c>
      <c r="H48" s="3">
        <f>H43</f>
        <v>0</v>
      </c>
      <c r="I48" s="3">
        <f>I43</f>
        <v>50</v>
      </c>
      <c r="J48" s="3">
        <f>J43</f>
        <v>0</v>
      </c>
    </row>
    <row r="49" spans="1:10" s="2" customFormat="1" ht="15.75" x14ac:dyDescent="0.25">
      <c r="A49" s="4" t="s">
        <v>32</v>
      </c>
      <c r="B49" s="5"/>
      <c r="C49" s="4"/>
      <c r="D49" s="4"/>
      <c r="E49" s="5"/>
      <c r="F49" s="6">
        <f>SUM(F47:F48)</f>
        <v>7608.7</v>
      </c>
      <c r="G49" s="6">
        <f>SUM(G47:G48)</f>
        <v>0</v>
      </c>
      <c r="H49" s="6">
        <f>SUM(H47:H48)</f>
        <v>0</v>
      </c>
      <c r="I49" s="6">
        <f>SUM(I47:I48)</f>
        <v>7608.7</v>
      </c>
      <c r="J49" s="6">
        <f>SUM(J47:J48)</f>
        <v>0</v>
      </c>
    </row>
    <row r="50" spans="1:10" s="2" customFormat="1" ht="15.75" x14ac:dyDescent="0.25">
      <c r="A50" s="29" t="s">
        <v>19</v>
      </c>
      <c r="B50" s="29"/>
      <c r="C50" s="29"/>
      <c r="D50" s="29"/>
      <c r="E50" s="29"/>
      <c r="F50" s="29"/>
      <c r="G50" s="29"/>
      <c r="H50" s="29"/>
      <c r="I50" s="29"/>
      <c r="J50" s="29"/>
    </row>
    <row r="51" spans="1:10" s="2" customFormat="1" ht="31.5" customHeight="1" x14ac:dyDescent="0.25">
      <c r="A51" s="27" t="s">
        <v>20</v>
      </c>
      <c r="B51" s="29" t="s">
        <v>7</v>
      </c>
      <c r="C51" s="29">
        <v>2020</v>
      </c>
      <c r="D51" s="29">
        <v>2025</v>
      </c>
      <c r="E51" s="15">
        <v>2020</v>
      </c>
      <c r="F51" s="3">
        <f t="shared" ref="F51:F52" si="9">SUM(G51:J51)</f>
        <v>20030.400000000001</v>
      </c>
      <c r="G51" s="3"/>
      <c r="H51" s="3"/>
      <c r="I51" s="3">
        <v>20030.400000000001</v>
      </c>
      <c r="J51" s="3"/>
    </row>
    <row r="52" spans="1:10" s="2" customFormat="1" ht="31.5" customHeight="1" x14ac:dyDescent="0.25">
      <c r="A52" s="27"/>
      <c r="B52" s="29"/>
      <c r="C52" s="29"/>
      <c r="D52" s="29"/>
      <c r="E52" s="15">
        <v>2021</v>
      </c>
      <c r="F52" s="3">
        <f t="shared" si="9"/>
        <v>20831.7</v>
      </c>
      <c r="G52" s="3"/>
      <c r="H52" s="3"/>
      <c r="I52" s="3">
        <v>20831.7</v>
      </c>
      <c r="J52" s="3"/>
    </row>
    <row r="53" spans="1:10" s="2" customFormat="1" ht="15.75" x14ac:dyDescent="0.25">
      <c r="A53" s="4" t="s">
        <v>10</v>
      </c>
      <c r="B53" s="5"/>
      <c r="C53" s="5"/>
      <c r="D53" s="5"/>
      <c r="E53" s="5"/>
      <c r="F53" s="6">
        <f>SUM(F51:F52)</f>
        <v>40862.100000000006</v>
      </c>
      <c r="G53" s="6">
        <f>SUM(G51:G52)</f>
        <v>0</v>
      </c>
      <c r="H53" s="6">
        <f>SUM(H51:H52)</f>
        <v>0</v>
      </c>
      <c r="I53" s="6">
        <f>SUM(I51:I52)</f>
        <v>40862.100000000006</v>
      </c>
      <c r="J53" s="6">
        <f>SUM(J51:J52)</f>
        <v>0</v>
      </c>
    </row>
    <row r="54" spans="1:10" s="2" customFormat="1" ht="24" customHeight="1" x14ac:dyDescent="0.25">
      <c r="A54" s="27" t="s">
        <v>40</v>
      </c>
      <c r="B54" s="29" t="s">
        <v>7</v>
      </c>
      <c r="C54" s="29">
        <v>2020</v>
      </c>
      <c r="D54" s="29">
        <v>2025</v>
      </c>
      <c r="E54" s="15">
        <v>2020</v>
      </c>
      <c r="F54" s="3">
        <f>SUM(G54:J54)</f>
        <v>125201.7</v>
      </c>
      <c r="G54" s="3"/>
      <c r="H54" s="3">
        <v>125201.7</v>
      </c>
      <c r="I54" s="3"/>
      <c r="J54" s="3"/>
    </row>
    <row r="55" spans="1:10" s="2" customFormat="1" ht="24" customHeight="1" x14ac:dyDescent="0.25">
      <c r="A55" s="27"/>
      <c r="B55" s="29"/>
      <c r="C55" s="29"/>
      <c r="D55" s="29"/>
      <c r="E55" s="15">
        <v>2021</v>
      </c>
      <c r="F55" s="3">
        <f t="shared" ref="F55" si="10">SUM(G55:J55)</f>
        <v>135089.9</v>
      </c>
      <c r="G55" s="3"/>
      <c r="H55" s="3">
        <v>135089.9</v>
      </c>
      <c r="I55" s="3"/>
      <c r="J55" s="3"/>
    </row>
    <row r="56" spans="1:10" s="2" customFormat="1" ht="15.75" x14ac:dyDescent="0.25">
      <c r="A56" s="4" t="s">
        <v>10</v>
      </c>
      <c r="B56" s="5"/>
      <c r="C56" s="5"/>
      <c r="D56" s="5"/>
      <c r="E56" s="5"/>
      <c r="F56" s="6">
        <f>SUM(F54:F55)</f>
        <v>260291.59999999998</v>
      </c>
      <c r="G56" s="6">
        <f>SUM(G54:G55)</f>
        <v>0</v>
      </c>
      <c r="H56" s="6">
        <f>SUM(H54:H55)</f>
        <v>260291.59999999998</v>
      </c>
      <c r="I56" s="6">
        <f>SUM(I54:I55)</f>
        <v>0</v>
      </c>
      <c r="J56" s="6">
        <f>SUM(J54:J55)</f>
        <v>0</v>
      </c>
    </row>
    <row r="57" spans="1:10" s="2" customFormat="1" ht="31.5" customHeight="1" x14ac:dyDescent="0.25">
      <c r="A57" s="27" t="s">
        <v>41</v>
      </c>
      <c r="B57" s="29" t="s">
        <v>7</v>
      </c>
      <c r="C57" s="29">
        <v>2020</v>
      </c>
      <c r="D57" s="29">
        <v>2025</v>
      </c>
      <c r="E57" s="15">
        <v>2020</v>
      </c>
      <c r="F57" s="3">
        <f>SUM(G57:J57)</f>
        <v>2353.4</v>
      </c>
      <c r="G57" s="3"/>
      <c r="H57" s="3"/>
      <c r="I57" s="3">
        <v>2353.4</v>
      </c>
      <c r="J57" s="3"/>
    </row>
    <row r="58" spans="1:10" s="2" customFormat="1" ht="31.5" customHeight="1" x14ac:dyDescent="0.25">
      <c r="A58" s="27"/>
      <c r="B58" s="29"/>
      <c r="C58" s="29"/>
      <c r="D58" s="29"/>
      <c r="E58" s="15">
        <v>2021</v>
      </c>
      <c r="F58" s="3">
        <f t="shared" ref="F58" si="11">SUM(G58:J58)</f>
        <v>2486.6999999999998</v>
      </c>
      <c r="G58" s="3"/>
      <c r="H58" s="3"/>
      <c r="I58" s="3">
        <f>2460+26.7</f>
        <v>2486.6999999999998</v>
      </c>
      <c r="J58" s="3"/>
    </row>
    <row r="59" spans="1:10" s="2" customFormat="1" ht="15.75" x14ac:dyDescent="0.25">
      <c r="A59" s="4" t="s">
        <v>10</v>
      </c>
      <c r="B59" s="5"/>
      <c r="C59" s="5"/>
      <c r="D59" s="5"/>
      <c r="E59" s="5"/>
      <c r="F59" s="6">
        <f>SUM(F57:F58)</f>
        <v>4840.1000000000004</v>
      </c>
      <c r="G59" s="6">
        <f>SUM(G57:G58)</f>
        <v>0</v>
      </c>
      <c r="H59" s="6">
        <f>SUM(H57:H58)</f>
        <v>0</v>
      </c>
      <c r="I59" s="6">
        <f>SUM(I57:I58)</f>
        <v>4840.1000000000004</v>
      </c>
      <c r="J59" s="6">
        <f>SUM(J57:J58)</f>
        <v>0</v>
      </c>
    </row>
    <row r="60" spans="1:10" s="2" customFormat="1" ht="48" customHeight="1" x14ac:dyDescent="0.25">
      <c r="A60" s="27" t="s">
        <v>21</v>
      </c>
      <c r="B60" s="29" t="s">
        <v>7</v>
      </c>
      <c r="C60" s="29">
        <v>2020</v>
      </c>
      <c r="D60" s="29">
        <v>2025</v>
      </c>
      <c r="E60" s="15">
        <v>2020</v>
      </c>
      <c r="F60" s="3">
        <f>SUM(G60:J60)</f>
        <v>2089.3000000000002</v>
      </c>
      <c r="G60" s="3"/>
      <c r="H60" s="3"/>
      <c r="I60" s="3">
        <v>2089.3000000000002</v>
      </c>
      <c r="J60" s="3"/>
    </row>
    <row r="61" spans="1:10" s="2" customFormat="1" ht="48" customHeight="1" x14ac:dyDescent="0.25">
      <c r="A61" s="27"/>
      <c r="B61" s="29"/>
      <c r="C61" s="29"/>
      <c r="D61" s="29"/>
      <c r="E61" s="15">
        <v>2021</v>
      </c>
      <c r="F61" s="3">
        <f t="shared" ref="F61" si="12">SUM(G61:J61)</f>
        <v>2371.5</v>
      </c>
      <c r="G61" s="3"/>
      <c r="H61" s="3"/>
      <c r="I61" s="3">
        <f>1930+163+360-41.5-40</f>
        <v>2371.5</v>
      </c>
      <c r="J61" s="3"/>
    </row>
    <row r="62" spans="1:10" s="2" customFormat="1" ht="15.75" x14ac:dyDescent="0.25">
      <c r="A62" s="4" t="s">
        <v>10</v>
      </c>
      <c r="B62" s="5"/>
      <c r="C62" s="5"/>
      <c r="D62" s="5"/>
      <c r="E62" s="5"/>
      <c r="F62" s="6">
        <f>SUM(F60:F61)</f>
        <v>4460.8</v>
      </c>
      <c r="G62" s="6">
        <f>SUM(G60:G61)</f>
        <v>0</v>
      </c>
      <c r="H62" s="6">
        <f>SUM(H60:H61)</f>
        <v>0</v>
      </c>
      <c r="I62" s="6">
        <f>SUM(I60:I61)</f>
        <v>4460.8</v>
      </c>
      <c r="J62" s="6">
        <f>SUM(J60:J61)</f>
        <v>0</v>
      </c>
    </row>
    <row r="63" spans="1:10" s="2" customFormat="1" ht="126" x14ac:dyDescent="0.25">
      <c r="A63" s="12" t="s">
        <v>42</v>
      </c>
      <c r="B63" s="13" t="s">
        <v>7</v>
      </c>
      <c r="C63" s="13">
        <v>2020</v>
      </c>
      <c r="D63" s="13">
        <v>2020</v>
      </c>
      <c r="E63" s="15">
        <v>2020</v>
      </c>
      <c r="F63" s="3">
        <f>SUM(G63:J63)</f>
        <v>2000</v>
      </c>
      <c r="G63" s="3"/>
      <c r="H63" s="3"/>
      <c r="I63" s="3">
        <v>2000</v>
      </c>
      <c r="J63" s="3"/>
    </row>
    <row r="64" spans="1:10" s="2" customFormat="1" ht="15.75" x14ac:dyDescent="0.25">
      <c r="A64" s="4" t="s">
        <v>10</v>
      </c>
      <c r="B64" s="5"/>
      <c r="C64" s="5"/>
      <c r="D64" s="5"/>
      <c r="E64" s="5"/>
      <c r="F64" s="6">
        <f>SUM(F63:F63)</f>
        <v>2000</v>
      </c>
      <c r="G64" s="6">
        <f>SUM(G63:G63)</f>
        <v>0</v>
      </c>
      <c r="H64" s="6">
        <f>SUM(H63:H63)</f>
        <v>0</v>
      </c>
      <c r="I64" s="6">
        <f>SUM(I63:I63)</f>
        <v>2000</v>
      </c>
      <c r="J64" s="6">
        <f>SUM(J63:J63)</f>
        <v>0</v>
      </c>
    </row>
    <row r="65" spans="1:10" s="2" customFormat="1" ht="23.65" customHeight="1" x14ac:dyDescent="0.25">
      <c r="A65" s="33" t="s">
        <v>43</v>
      </c>
      <c r="B65" s="30" t="s">
        <v>7</v>
      </c>
      <c r="C65" s="30">
        <v>2020</v>
      </c>
      <c r="D65" s="30">
        <v>2021</v>
      </c>
      <c r="E65" s="15">
        <v>2020</v>
      </c>
      <c r="F65" s="3">
        <f>SUM(G65:J65)</f>
        <v>2440</v>
      </c>
      <c r="G65" s="3"/>
      <c r="H65" s="3"/>
      <c r="I65" s="3">
        <v>2440</v>
      </c>
      <c r="J65" s="3"/>
    </row>
    <row r="66" spans="1:10" s="2" customFormat="1" ht="23.65" customHeight="1" x14ac:dyDescent="0.25">
      <c r="A66" s="34"/>
      <c r="B66" s="32"/>
      <c r="C66" s="32"/>
      <c r="D66" s="32"/>
      <c r="E66" s="17">
        <v>2021</v>
      </c>
      <c r="F66" s="3">
        <f>SUM(G66:J66)</f>
        <v>2300</v>
      </c>
      <c r="G66" s="3"/>
      <c r="H66" s="3"/>
      <c r="I66" s="3">
        <v>2300</v>
      </c>
      <c r="J66" s="3"/>
    </row>
    <row r="67" spans="1:10" s="2" customFormat="1" ht="15.75" x14ac:dyDescent="0.25">
      <c r="A67" s="4" t="s">
        <v>10</v>
      </c>
      <c r="B67" s="5"/>
      <c r="C67" s="5"/>
      <c r="D67" s="5"/>
      <c r="E67" s="5"/>
      <c r="F67" s="6">
        <f>SUM(F65:F66)</f>
        <v>4740</v>
      </c>
      <c r="G67" s="6">
        <f t="shared" ref="G67:J67" si="13">SUM(G65:G66)</f>
        <v>0</v>
      </c>
      <c r="H67" s="6">
        <f t="shared" si="13"/>
        <v>0</v>
      </c>
      <c r="I67" s="6">
        <f t="shared" si="13"/>
        <v>4740</v>
      </c>
      <c r="J67" s="6">
        <f t="shared" si="13"/>
        <v>0</v>
      </c>
    </row>
    <row r="68" spans="1:10" s="2" customFormat="1" ht="23.85" customHeight="1" x14ac:dyDescent="0.25">
      <c r="A68" s="33" t="s">
        <v>44</v>
      </c>
      <c r="B68" s="30" t="s">
        <v>7</v>
      </c>
      <c r="C68" s="30">
        <v>2020</v>
      </c>
      <c r="D68" s="30">
        <v>2021</v>
      </c>
      <c r="E68" s="15">
        <v>2020</v>
      </c>
      <c r="F68" s="3">
        <f>SUM(G68:J68)</f>
        <v>600</v>
      </c>
      <c r="G68" s="3"/>
      <c r="H68" s="3"/>
      <c r="I68" s="3">
        <v>600</v>
      </c>
      <c r="J68" s="3"/>
    </row>
    <row r="69" spans="1:10" s="2" customFormat="1" ht="23.85" customHeight="1" x14ac:dyDescent="0.25">
      <c r="A69" s="34"/>
      <c r="B69" s="32"/>
      <c r="C69" s="32"/>
      <c r="D69" s="32"/>
      <c r="E69" s="19">
        <v>2021</v>
      </c>
      <c r="F69" s="3">
        <f>SUM(G69:J69)</f>
        <v>1414.9</v>
      </c>
      <c r="G69" s="3"/>
      <c r="H69" s="3"/>
      <c r="I69" s="3">
        <f>4041-2626.1</f>
        <v>1414.9</v>
      </c>
      <c r="J69" s="3"/>
    </row>
    <row r="70" spans="1:10" s="2" customFormat="1" ht="15.75" x14ac:dyDescent="0.25">
      <c r="A70" s="4" t="s">
        <v>10</v>
      </c>
      <c r="B70" s="5"/>
      <c r="C70" s="5"/>
      <c r="D70" s="5"/>
      <c r="E70" s="5"/>
      <c r="F70" s="6">
        <f>SUM(F68:F69)</f>
        <v>2014.9</v>
      </c>
      <c r="G70" s="6">
        <f t="shared" ref="G70:J70" si="14">SUM(G68:G69)</f>
        <v>0</v>
      </c>
      <c r="H70" s="6">
        <f t="shared" si="14"/>
        <v>0</v>
      </c>
      <c r="I70" s="6">
        <f t="shared" si="14"/>
        <v>2014.9</v>
      </c>
      <c r="J70" s="6">
        <f t="shared" si="14"/>
        <v>0</v>
      </c>
    </row>
    <row r="71" spans="1:10" s="2" customFormat="1" ht="63" x14ac:dyDescent="0.25">
      <c r="A71" s="14" t="s">
        <v>45</v>
      </c>
      <c r="B71" s="16" t="s">
        <v>7</v>
      </c>
      <c r="C71" s="16">
        <v>2020</v>
      </c>
      <c r="D71" s="16">
        <v>2020</v>
      </c>
      <c r="E71" s="15">
        <v>2020</v>
      </c>
      <c r="F71" s="3">
        <f>SUM(G71:J71)</f>
        <v>271</v>
      </c>
      <c r="G71" s="3"/>
      <c r="H71" s="3">
        <v>271</v>
      </c>
      <c r="I71" s="3"/>
      <c r="J71" s="3"/>
    </row>
    <row r="72" spans="1:10" s="2" customFormat="1" ht="15.75" x14ac:dyDescent="0.25">
      <c r="A72" s="4" t="s">
        <v>10</v>
      </c>
      <c r="B72" s="5"/>
      <c r="C72" s="5"/>
      <c r="D72" s="5"/>
      <c r="E72" s="5"/>
      <c r="F72" s="6">
        <f>SUM(F71:F71)</f>
        <v>271</v>
      </c>
      <c r="G72" s="6">
        <f>SUM(G71:G71)</f>
        <v>0</v>
      </c>
      <c r="H72" s="6">
        <f>SUM(H71:H71)</f>
        <v>271</v>
      </c>
      <c r="I72" s="6">
        <f>SUM(I71:I71)</f>
        <v>0</v>
      </c>
      <c r="J72" s="6">
        <f>SUM(J71:J71)</f>
        <v>0</v>
      </c>
    </row>
    <row r="73" spans="1:10" s="2" customFormat="1" ht="63" x14ac:dyDescent="0.25">
      <c r="A73" s="14" t="s">
        <v>46</v>
      </c>
      <c r="B73" s="16" t="s">
        <v>7</v>
      </c>
      <c r="C73" s="16">
        <v>2020</v>
      </c>
      <c r="D73" s="16">
        <v>2020</v>
      </c>
      <c r="E73" s="15">
        <v>2020</v>
      </c>
      <c r="F73" s="3">
        <f>SUM(G73:J73)</f>
        <v>731.2</v>
      </c>
      <c r="G73" s="3"/>
      <c r="H73" s="3"/>
      <c r="I73" s="3">
        <v>731.2</v>
      </c>
      <c r="J73" s="3"/>
    </row>
    <row r="74" spans="1:10" s="2" customFormat="1" ht="15.75" x14ac:dyDescent="0.25">
      <c r="A74" s="4" t="s">
        <v>10</v>
      </c>
      <c r="B74" s="5"/>
      <c r="C74" s="5"/>
      <c r="D74" s="5"/>
      <c r="E74" s="5"/>
      <c r="F74" s="6">
        <f>SUM(F73:F73)</f>
        <v>731.2</v>
      </c>
      <c r="G74" s="6">
        <f>SUM(G73:G73)</f>
        <v>0</v>
      </c>
      <c r="H74" s="6">
        <f>SUM(H73:H73)</f>
        <v>0</v>
      </c>
      <c r="I74" s="6">
        <f>SUM(I73:I73)</f>
        <v>731.2</v>
      </c>
      <c r="J74" s="6">
        <f>SUM(J73:J73)</f>
        <v>0</v>
      </c>
    </row>
    <row r="75" spans="1:10" s="2" customFormat="1" ht="30" customHeight="1" x14ac:dyDescent="0.25">
      <c r="A75" s="33" t="s">
        <v>47</v>
      </c>
      <c r="B75" s="30" t="s">
        <v>7</v>
      </c>
      <c r="C75" s="23">
        <v>2020</v>
      </c>
      <c r="D75" s="23">
        <v>2020</v>
      </c>
      <c r="E75" s="22">
        <v>2020</v>
      </c>
      <c r="F75" s="3">
        <f>SUM(G75:J75)</f>
        <v>850</v>
      </c>
      <c r="G75" s="3"/>
      <c r="H75" s="3"/>
      <c r="I75" s="3">
        <v>850</v>
      </c>
      <c r="J75" s="3"/>
    </row>
    <row r="76" spans="1:10" s="2" customFormat="1" ht="30" customHeight="1" x14ac:dyDescent="0.25">
      <c r="A76" s="34"/>
      <c r="B76" s="32"/>
      <c r="C76" s="18">
        <v>2021</v>
      </c>
      <c r="D76" s="18">
        <v>2021</v>
      </c>
      <c r="E76" s="17">
        <v>2021</v>
      </c>
      <c r="F76" s="3">
        <f>SUM(G76:J76)</f>
        <v>400</v>
      </c>
      <c r="G76" s="3"/>
      <c r="H76" s="3"/>
      <c r="I76" s="3">
        <v>400</v>
      </c>
      <c r="J76" s="3"/>
    </row>
    <row r="77" spans="1:10" s="2" customFormat="1" ht="15.75" x14ac:dyDescent="0.25">
      <c r="A77" s="4" t="s">
        <v>10</v>
      </c>
      <c r="B77" s="5"/>
      <c r="C77" s="5"/>
      <c r="D77" s="5"/>
      <c r="E77" s="5"/>
      <c r="F77" s="6">
        <f>SUM(F75:F76)</f>
        <v>1250</v>
      </c>
      <c r="G77" s="6">
        <f>SUM(G75:G76)</f>
        <v>0</v>
      </c>
      <c r="H77" s="6">
        <f t="shared" ref="H77:J77" si="15">SUM(H75:H76)</f>
        <v>0</v>
      </c>
      <c r="I77" s="6">
        <f t="shared" si="15"/>
        <v>1250</v>
      </c>
      <c r="J77" s="6">
        <f t="shared" si="15"/>
        <v>0</v>
      </c>
    </row>
    <row r="78" spans="1:10" s="2" customFormat="1" ht="31.5" x14ac:dyDescent="0.25">
      <c r="A78" s="14" t="s">
        <v>48</v>
      </c>
      <c r="B78" s="20" t="s">
        <v>7</v>
      </c>
      <c r="C78" s="20">
        <v>2021</v>
      </c>
      <c r="D78" s="20">
        <v>2021</v>
      </c>
      <c r="E78" s="21">
        <v>2021</v>
      </c>
      <c r="F78" s="3">
        <f>SUM(G78:J78)</f>
        <v>1015</v>
      </c>
      <c r="G78" s="3"/>
      <c r="H78" s="3"/>
      <c r="I78" s="3">
        <v>1015</v>
      </c>
      <c r="J78" s="3"/>
    </row>
    <row r="79" spans="1:10" s="2" customFormat="1" ht="15.75" x14ac:dyDescent="0.25">
      <c r="A79" s="4" t="s">
        <v>10</v>
      </c>
      <c r="B79" s="5"/>
      <c r="C79" s="5"/>
      <c r="D79" s="5"/>
      <c r="E79" s="5"/>
      <c r="F79" s="6">
        <f>SUM(F78:F78)</f>
        <v>1015</v>
      </c>
      <c r="G79" s="6">
        <f>SUM(G78:G78)</f>
        <v>0</v>
      </c>
      <c r="H79" s="6">
        <f>SUM(H78:H78)</f>
        <v>0</v>
      </c>
      <c r="I79" s="6">
        <f>SUM(I78:I78)</f>
        <v>1015</v>
      </c>
      <c r="J79" s="6">
        <f>SUM(J78:J78)</f>
        <v>0</v>
      </c>
    </row>
    <row r="80" spans="1:10" s="2" customFormat="1" ht="47.25" x14ac:dyDescent="0.25">
      <c r="A80" s="14" t="s">
        <v>49</v>
      </c>
      <c r="B80" s="20" t="s">
        <v>7</v>
      </c>
      <c r="C80" s="20">
        <v>2021</v>
      </c>
      <c r="D80" s="20">
        <v>2021</v>
      </c>
      <c r="E80" s="21">
        <v>2021</v>
      </c>
      <c r="F80" s="3">
        <f>SUM(G80:J80)</f>
        <v>20179.8</v>
      </c>
      <c r="G80" s="3"/>
      <c r="H80" s="3"/>
      <c r="I80" s="3">
        <v>20179.8</v>
      </c>
      <c r="J80" s="3"/>
    </row>
    <row r="81" spans="1:10" s="2" customFormat="1" ht="15.75" x14ac:dyDescent="0.25">
      <c r="A81" s="4" t="s">
        <v>10</v>
      </c>
      <c r="B81" s="5"/>
      <c r="C81" s="5"/>
      <c r="D81" s="5"/>
      <c r="E81" s="5"/>
      <c r="F81" s="6">
        <f>SUM(F80:F80)</f>
        <v>20179.8</v>
      </c>
      <c r="G81" s="6">
        <f>SUM(G80:G80)</f>
        <v>0</v>
      </c>
      <c r="H81" s="6">
        <f>SUM(H80:H80)</f>
        <v>0</v>
      </c>
      <c r="I81" s="6">
        <f>SUM(I80:I80)</f>
        <v>20179.8</v>
      </c>
      <c r="J81" s="6">
        <f>SUM(J80:J80)</f>
        <v>0</v>
      </c>
    </row>
    <row r="82" spans="1:10" s="2" customFormat="1" ht="47.25" x14ac:dyDescent="0.25">
      <c r="A82" s="14" t="s">
        <v>50</v>
      </c>
      <c r="B82" s="20" t="s">
        <v>7</v>
      </c>
      <c r="C82" s="20">
        <v>2021</v>
      </c>
      <c r="D82" s="20">
        <v>2021</v>
      </c>
      <c r="E82" s="21">
        <v>2021</v>
      </c>
      <c r="F82" s="3">
        <f>SUM(G82:J82)</f>
        <v>620.9</v>
      </c>
      <c r="G82" s="3"/>
      <c r="H82" s="3">
        <v>620.9</v>
      </c>
      <c r="I82" s="3"/>
      <c r="J82" s="3"/>
    </row>
    <row r="83" spans="1:10" s="2" customFormat="1" ht="15.75" x14ac:dyDescent="0.25">
      <c r="A83" s="4" t="s">
        <v>10</v>
      </c>
      <c r="B83" s="5"/>
      <c r="C83" s="5"/>
      <c r="D83" s="5"/>
      <c r="E83" s="5"/>
      <c r="F83" s="6">
        <f>SUM(F82:F82)</f>
        <v>620.9</v>
      </c>
      <c r="G83" s="6">
        <f>SUM(G82:G82)</f>
        <v>0</v>
      </c>
      <c r="H83" s="6">
        <f>SUM(H82:H82)</f>
        <v>620.9</v>
      </c>
      <c r="I83" s="6">
        <f>SUM(I82:I82)</f>
        <v>0</v>
      </c>
      <c r="J83" s="6">
        <f>SUM(J82:J82)</f>
        <v>0</v>
      </c>
    </row>
    <row r="84" spans="1:10" s="2" customFormat="1" ht="78.75" x14ac:dyDescent="0.25">
      <c r="A84" s="14" t="s">
        <v>51</v>
      </c>
      <c r="B84" s="16" t="s">
        <v>7</v>
      </c>
      <c r="C84" s="16">
        <v>2021</v>
      </c>
      <c r="D84" s="16">
        <v>2021</v>
      </c>
      <c r="E84" s="15">
        <v>2021</v>
      </c>
      <c r="F84" s="3">
        <f>SUM(G84:J84)</f>
        <v>695</v>
      </c>
      <c r="G84" s="3"/>
      <c r="H84" s="3"/>
      <c r="I84" s="3">
        <f>527+168</f>
        <v>695</v>
      </c>
      <c r="J84" s="3"/>
    </row>
    <row r="85" spans="1:10" s="2" customFormat="1" ht="15.75" x14ac:dyDescent="0.25">
      <c r="A85" s="4" t="s">
        <v>10</v>
      </c>
      <c r="B85" s="5"/>
      <c r="C85" s="5"/>
      <c r="D85" s="5"/>
      <c r="E85" s="5"/>
      <c r="F85" s="6">
        <f>SUM(F84:F84)</f>
        <v>695</v>
      </c>
      <c r="G85" s="6">
        <f>SUM(G84:G84)</f>
        <v>0</v>
      </c>
      <c r="H85" s="6">
        <f>SUM(H84:H84)</f>
        <v>0</v>
      </c>
      <c r="I85" s="6">
        <f>SUM(I84:I84)</f>
        <v>695</v>
      </c>
      <c r="J85" s="6">
        <f>SUM(J84:J84)</f>
        <v>0</v>
      </c>
    </row>
    <row r="86" spans="1:10" s="2" customFormat="1" ht="15.75" x14ac:dyDescent="0.25">
      <c r="A86" s="27" t="s">
        <v>22</v>
      </c>
      <c r="B86" s="29"/>
      <c r="C86" s="29"/>
      <c r="D86" s="29"/>
      <c r="E86" s="15">
        <v>2020</v>
      </c>
      <c r="F86" s="3">
        <f>SUM(G86:J86)</f>
        <v>156567</v>
      </c>
      <c r="G86" s="3">
        <f>G51+G54+G57+G60+G63+G68+G65+G71+G73+G75</f>
        <v>0</v>
      </c>
      <c r="H86" s="3">
        <f t="shared" ref="H86:J86" si="16">H51+H54+H57+H60+H63+H68+H65+H71+H73+H75</f>
        <v>125472.7</v>
      </c>
      <c r="I86" s="3">
        <f t="shared" si="16"/>
        <v>31094.300000000003</v>
      </c>
      <c r="J86" s="3">
        <f t="shared" si="16"/>
        <v>0</v>
      </c>
    </row>
    <row r="87" spans="1:10" s="2" customFormat="1" ht="15.75" x14ac:dyDescent="0.25">
      <c r="A87" s="27"/>
      <c r="B87" s="29"/>
      <c r="C87" s="29"/>
      <c r="D87" s="29"/>
      <c r="E87" s="15">
        <v>2021</v>
      </c>
      <c r="F87" s="3">
        <f>SUM(G87:J87)</f>
        <v>187405.4</v>
      </c>
      <c r="G87" s="3">
        <f>G52+G55+G58+G61+G66+G84+G69+G78+G80+G82+G76</f>
        <v>0</v>
      </c>
      <c r="H87" s="3">
        <f t="shared" ref="H87:J87" si="17">H52+H55+H58+H61+H66+H84+H69+H78+H80+H82+H76</f>
        <v>135710.79999999999</v>
      </c>
      <c r="I87" s="3">
        <f t="shared" si="17"/>
        <v>51694.600000000006</v>
      </c>
      <c r="J87" s="3">
        <f t="shared" si="17"/>
        <v>0</v>
      </c>
    </row>
    <row r="88" spans="1:10" s="2" customFormat="1" ht="15.75" x14ac:dyDescent="0.25">
      <c r="A88" s="4" t="s">
        <v>33</v>
      </c>
      <c r="B88" s="5"/>
      <c r="C88" s="4"/>
      <c r="D88" s="4"/>
      <c r="E88" s="5"/>
      <c r="F88" s="6">
        <f>SUM(F86:F87)</f>
        <v>343972.4</v>
      </c>
      <c r="G88" s="6">
        <f>SUM(G86:G87)</f>
        <v>0</v>
      </c>
      <c r="H88" s="6">
        <f>SUM(H86:H87)</f>
        <v>261183.5</v>
      </c>
      <c r="I88" s="6">
        <f>SUM(I86:I87)</f>
        <v>82788.900000000009</v>
      </c>
      <c r="J88" s="6">
        <f>SUM(J86:J87)</f>
        <v>0</v>
      </c>
    </row>
    <row r="89" spans="1:10" s="2" customFormat="1" x14ac:dyDescent="0.25"/>
    <row r="90" spans="1:10" s="2" customFormat="1" x14ac:dyDescent="0.25">
      <c r="F90" s="11"/>
      <c r="G90" s="11"/>
      <c r="H90" s="11"/>
      <c r="I90" s="11"/>
      <c r="J90" s="11"/>
    </row>
    <row r="91" spans="1:10" s="2" customFormat="1" x14ac:dyDescent="0.25"/>
    <row r="92" spans="1:10" s="2" customFormat="1" x14ac:dyDescent="0.25"/>
  </sheetData>
  <mergeCells count="108">
    <mergeCell ref="F33:J33"/>
    <mergeCell ref="C42:C43"/>
    <mergeCell ref="A54:A55"/>
    <mergeCell ref="B54:B55"/>
    <mergeCell ref="C54:C55"/>
    <mergeCell ref="D54:D55"/>
    <mergeCell ref="A30:A31"/>
    <mergeCell ref="B30:B31"/>
    <mergeCell ref="C30:C31"/>
    <mergeCell ref="D30:D31"/>
    <mergeCell ref="A37:J37"/>
    <mergeCell ref="A38:A39"/>
    <mergeCell ref="B38:B39"/>
    <mergeCell ref="C38:C39"/>
    <mergeCell ref="D38:D39"/>
    <mergeCell ref="F38:J38"/>
    <mergeCell ref="A34:A35"/>
    <mergeCell ref="B34:B35"/>
    <mergeCell ref="C34:C35"/>
    <mergeCell ref="D34:D35"/>
    <mergeCell ref="A32:A33"/>
    <mergeCell ref="B32:B33"/>
    <mergeCell ref="C32:C33"/>
    <mergeCell ref="D32:D33"/>
    <mergeCell ref="D16:D17"/>
    <mergeCell ref="C6:D7"/>
    <mergeCell ref="F6:J7"/>
    <mergeCell ref="F15:J15"/>
    <mergeCell ref="A10:A11"/>
    <mergeCell ref="B10:B11"/>
    <mergeCell ref="C10:C11"/>
    <mergeCell ref="D10:D11"/>
    <mergeCell ref="A16:A17"/>
    <mergeCell ref="F14:J14"/>
    <mergeCell ref="D14:D15"/>
    <mergeCell ref="C14:C15"/>
    <mergeCell ref="B14:B15"/>
    <mergeCell ref="A14:A15"/>
    <mergeCell ref="A86:A87"/>
    <mergeCell ref="B86:B87"/>
    <mergeCell ref="C86:C87"/>
    <mergeCell ref="D86:D87"/>
    <mergeCell ref="A57:A58"/>
    <mergeCell ref="B57:B58"/>
    <mergeCell ref="C57:C58"/>
    <mergeCell ref="D57:D58"/>
    <mergeCell ref="A60:A61"/>
    <mergeCell ref="B60:B61"/>
    <mergeCell ref="C60:C61"/>
    <mergeCell ref="D60:D61"/>
    <mergeCell ref="A68:A69"/>
    <mergeCell ref="B68:B69"/>
    <mergeCell ref="C68:C69"/>
    <mergeCell ref="D68:D69"/>
    <mergeCell ref="A65:A66"/>
    <mergeCell ref="B65:B66"/>
    <mergeCell ref="C65:C66"/>
    <mergeCell ref="D65:D66"/>
    <mergeCell ref="A75:A76"/>
    <mergeCell ref="B75:B76"/>
    <mergeCell ref="A50:J50"/>
    <mergeCell ref="A51:A52"/>
    <mergeCell ref="B51:B52"/>
    <mergeCell ref="C51:C52"/>
    <mergeCell ref="D51:D52"/>
    <mergeCell ref="F31:J31"/>
    <mergeCell ref="F29:J29"/>
    <mergeCell ref="F45:J45"/>
    <mergeCell ref="F30:J30"/>
    <mergeCell ref="A28:A29"/>
    <mergeCell ref="B28:B29"/>
    <mergeCell ref="C28:C29"/>
    <mergeCell ref="D28:D29"/>
    <mergeCell ref="D42:D43"/>
    <mergeCell ref="A45:A46"/>
    <mergeCell ref="B45:B46"/>
    <mergeCell ref="C45:C46"/>
    <mergeCell ref="D45:D46"/>
    <mergeCell ref="A47:A48"/>
    <mergeCell ref="B47:B48"/>
    <mergeCell ref="C47:C48"/>
    <mergeCell ref="D47:D48"/>
    <mergeCell ref="A42:A43"/>
    <mergeCell ref="B42:B43"/>
    <mergeCell ref="F46:J46"/>
    <mergeCell ref="F39:J39"/>
    <mergeCell ref="A4:J4"/>
    <mergeCell ref="A3:J3"/>
    <mergeCell ref="A22:A23"/>
    <mergeCell ref="B22:B23"/>
    <mergeCell ref="C22:C23"/>
    <mergeCell ref="D22:D23"/>
    <mergeCell ref="F28:J28"/>
    <mergeCell ref="A19:A20"/>
    <mergeCell ref="B19:B20"/>
    <mergeCell ref="C19:C20"/>
    <mergeCell ref="D19:D20"/>
    <mergeCell ref="A6:A8"/>
    <mergeCell ref="B6:B8"/>
    <mergeCell ref="E6:E8"/>
    <mergeCell ref="A13:J13"/>
    <mergeCell ref="A25:A26"/>
    <mergeCell ref="B25:B26"/>
    <mergeCell ref="C25:C26"/>
    <mergeCell ref="D25:D26"/>
    <mergeCell ref="B16:B17"/>
    <mergeCell ref="C16:C17"/>
    <mergeCell ref="F32:J3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2'!_Toc384891825</vt:lpstr>
      <vt:lpstr>'Приложение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Бакашова Екатерина В.</cp:lastModifiedBy>
  <cp:lastPrinted>2021-12-13T11:40:29Z</cp:lastPrinted>
  <dcterms:created xsi:type="dcterms:W3CDTF">2017-04-27T07:51:08Z</dcterms:created>
  <dcterms:modified xsi:type="dcterms:W3CDTF">2021-12-20T06:55:03Z</dcterms:modified>
</cp:coreProperties>
</file>