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1184" windowHeight="9576" activeTab="0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<sst xmlns="http://schemas.openxmlformats.org/spreadsheetml/2006/main" count="261" uniqueCount="226">
  <si>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</si>
  <si>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</si>
  <si>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</si>
  <si>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</si>
  <si>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</si>
  <si>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</si>
  <si>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</si>
  <si>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</si>
  <si>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</si>
  <si>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</si>
  <si>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</si>
  <si>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</si>
  <si>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</si>
  <si>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</si>
  <si>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</si>
  <si>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</si>
  <si>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</si>
  <si>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</si>
  <si>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</si>
  <si>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</si>
  <si>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</si>
  <si>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</si>
  <si>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</si>
  <si>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</si>
  <si>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</si>
  <si>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</si>
  <si>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</si>
  <si>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</si>
  <si>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</si>
  <si>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</si>
  <si>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</si>
  <si>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</si>
  <si>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</si>
  <si>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</si>
  <si>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</si>
  <si>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</si>
  <si>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</si>
  <si>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</si>
  <si>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</si>
  <si>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</si>
  <si>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</si>
  <si>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</si>
  <si>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</si>
  <si>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</si>
  <si>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</si>
  <si>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</si>
  <si>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</si>
  <si>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</si>
  <si>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</si>
  <si>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</si>
  <si>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</si>
  <si>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</si>
  <si>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</si>
  <si>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</si>
  <si>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</si>
  <si>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</si>
  <si>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</si>
  <si>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</si>
  <si>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</si>
  <si>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</si>
  <si>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</si>
  <si>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</si>
  <si>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</si>
  <si>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</si>
  <si>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Структура расходов, %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</si>
  <si>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</si>
  <si>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</si>
  <si>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</si>
  <si>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</si>
  <si>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</si>
  <si>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</si>
  <si>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</si>
  <si>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</si>
  <si>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</si>
  <si>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</si>
  <si>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</si>
  <si>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</si>
  <si>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</si>
  <si>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</si>
  <si>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</si>
  <si>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</si>
  <si>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</si>
  <si>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</si>
  <si>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</si>
  <si>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</si>
  <si>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</si>
  <si>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</si>
  <si>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</si>
  <si>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</si>
  <si>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</si>
  <si>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</si>
  <si>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</si>
  <si>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</si>
  <si>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Приложение к пояснительной записке № 4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</si>
  <si>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</si>
  <si>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</si>
  <si>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</si>
  <si>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</si>
  <si>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</si>
  <si>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</si>
  <si>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</si>
  <si>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</si>
  <si>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</si>
  <si>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</si>
  <si>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</si>
  <si>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</si>
  <si>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</si>
  <si>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</si>
  <si>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</si>
  <si>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</si>
  <si>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</si>
  <si>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</si>
  <si>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</si>
  <si>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</si>
  <si>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</si>
  <si>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</si>
  <si>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</si>
  <si>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</si>
  <si>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</si>
  <si>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</si>
  <si>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</si>
  <si>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</si>
  <si>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</si>
  <si>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"СППЦ"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</si>
  <si>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</si>
  <si>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</si>
  <si>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</si>
  <si>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</si>
  <si>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</si>
  <si>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</si>
  <si>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</si>
  <si>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</si>
  <si>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</si>
  <si>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</si>
  <si>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</si>
  <si>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</si>
  <si>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</si>
  <si>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</si>
  <si>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</si>
  <si>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0503</t>
  </si>
  <si>
    <t>Благоустройство</t>
  </si>
  <si>
    <t>Уровень исполнения %</t>
  </si>
  <si>
    <t>Уровень исполнения%</t>
  </si>
  <si>
    <t>Остаток ассигнований тыс. руб.</t>
  </si>
  <si>
    <t>Исполнено, тыс.руб.</t>
  </si>
  <si>
    <t>Ост-к ассигнований, тыс.руб.</t>
  </si>
  <si>
    <t>Уровень исполнения, %</t>
  </si>
  <si>
    <t>Исполнено. тыс.руб.</t>
  </si>
  <si>
    <t>Исполенено, тыс.руб.</t>
  </si>
  <si>
    <t>Молодежная политика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</si>
  <si>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</si>
  <si>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</si>
  <si>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</si>
  <si>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</si>
  <si>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</si>
  <si>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</si>
  <si>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</si>
  <si>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</si>
  <si>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</si>
  <si>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</si>
  <si>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</si>
  <si>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</si>
  <si>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</si>
  <si>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</si>
  <si>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</si>
  <si>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</si>
  <si>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</si>
  <si>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</si>
  <si>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</si>
  <si>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</si>
  <si>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</si>
  <si>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</si>
  <si>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</si>
  <si>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</si>
  <si>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</si>
  <si>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</si>
  <si>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</si>
  <si>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</si>
  <si>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</si>
  <si>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</si>
  <si>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</si>
  <si>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</si>
  <si>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</si>
  <si>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</si>
  <si>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Комитет финансов</t>
  </si>
  <si>
    <t>администрация Сланцевского муниципального района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</si>
  <si>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</si>
  <si>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</si>
  <si>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</si>
  <si>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</si>
  <si>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</si>
  <si>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</si>
  <si>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</si>
  <si>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</si>
  <si>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</si>
  <si>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</si>
  <si>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</si>
  <si>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</si>
  <si>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комитет образования администрации Сланцевского муниципального района</t>
  </si>
  <si>
    <t>Совет депутатов Сланцевского муниципального района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</si>
  <si>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</si>
  <si>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</si>
  <si>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</si>
  <si>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</si>
  <si>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Муниципальное казенное учреждение культуры "Сланцевская межпоселенческая центральная районная библиотека"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</si>
  <si>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</si>
  <si>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</si>
  <si>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</si>
  <si>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</si>
  <si>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</si>
  <si>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</si>
  <si>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на 01.01.2020</t>
  </si>
  <si>
    <t>на 01.01.2021</t>
  </si>
  <si>
    <t>по муниципальным  казенным учреждениям Сланцевского муниципального района                                  на  01.01.2021</t>
  </si>
  <si>
    <t xml:space="preserve">по муниципальным  казенным учреждениям Сланцевского муниципального района                               на  01.01.2021                                                         </t>
  </si>
  <si>
    <t>Ассигнования 2020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</si>
  <si>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</si>
  <si>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</si>
  <si>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0111</t>
  </si>
  <si>
    <t>Резервные фонды</t>
  </si>
  <si>
    <t>Показатели исполнения бюджета муниципального образования                                                            Сланцевский муниципальный район  на   01.01.2021    по отраслевой структуре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</si>
  <si>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01.01.2021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</si>
  <si>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01.01.2021  в разрезе бюджетополучателей</t>
  </si>
  <si>
    <t>Ассигнования 2020  год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</si>
  <si>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01.01.2021</t>
  </si>
  <si>
    <t>Муниципальная программа Сланцевского муниципального района "Укрепление общественного здоровья"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</si>
</sst>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  <numFmt numFmtId="168" formatCode="dd/mm/yyyy\ hh:mm"/>
    <numFmt numFmtId="169" formatCode="#,##0.0000"/>
    <numFmt numFmtId="170" formatCode="#,##0.00000"/>
    <numFmt numFmtId="171" formatCode="0.0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6.5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MS Sans Serif"/>
      <family val="2"/>
    </font>
    <font>
      <sz val="9"/>
      <color indexed="8"/>
      <name val="Times New Roman"/>
      <family val="1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8.5"/>
      <color indexed="8"/>
      <name val="MS Sans Serif"/>
      <family val="2"/>
    </font>
    <font>
      <b/>
      <sz val="11"/>
      <color indexed="10"/>
      <name val="Times New Roman"/>
      <family val="1"/>
    </font>
    <font>
      <b/>
      <sz val="9"/>
      <color indexed="8"/>
      <name val="Arial Narrow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MS Sans Serif"/>
      <family val="2"/>
    </font>
    <font>
      <sz val="9"/>
      <color theme="1"/>
      <name val="Times New Roman"/>
      <family val="1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.5"/>
      <color theme="1"/>
      <name val="MS Sans Serif"/>
      <family val="2"/>
    </font>
    <font>
      <b/>
      <sz val="8"/>
      <color theme="1"/>
      <name val="MS Sans Serif"/>
      <family val="2"/>
    </font>
    <font>
      <b/>
      <sz val="9"/>
      <color theme="1"/>
      <name val="Arial Narrow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5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164" fontId="75" fillId="0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49" fontId="77" fillId="0" borderId="12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164" fontId="5" fillId="0" borderId="13" xfId="0" applyNumberFormat="1" applyFont="1" applyBorder="1" applyAlignment="1">
      <alignment horizontal="righ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35" borderId="12" xfId="0" applyFont="1" applyFill="1" applyBorder="1" applyAlignment="1">
      <alignment/>
    </xf>
    <xf numFmtId="166" fontId="18" fillId="35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6" fontId="82" fillId="34" borderId="12" xfId="0" applyNumberFormat="1" applyFont="1" applyFill="1" applyBorder="1" applyAlignment="1">
      <alignment horizontal="right"/>
    </xf>
    <xf numFmtId="166" fontId="82" fillId="0" borderId="12" xfId="0" applyNumberFormat="1" applyFont="1" applyFill="1" applyBorder="1" applyAlignment="1">
      <alignment horizontal="right"/>
    </xf>
    <xf numFmtId="166" fontId="83" fillId="35" borderId="12" xfId="0" applyNumberFormat="1" applyFont="1" applyFill="1" applyBorder="1" applyAlignment="1">
      <alignment horizontal="right"/>
    </xf>
    <xf numFmtId="164" fontId="84" fillId="34" borderId="12" xfId="0" applyNumberFormat="1" applyFont="1" applyFill="1" applyBorder="1" applyAlignment="1">
      <alignment/>
    </xf>
    <xf numFmtId="164" fontId="76" fillId="34" borderId="12" xfId="0" applyNumberFormat="1" applyFont="1" applyFill="1" applyBorder="1" applyAlignment="1">
      <alignment/>
    </xf>
    <xf numFmtId="164" fontId="76" fillId="0" borderId="12" xfId="0" applyNumberFormat="1" applyFont="1" applyFill="1" applyBorder="1" applyAlignment="1">
      <alignment/>
    </xf>
    <xf numFmtId="166" fontId="19" fillId="34" borderId="12" xfId="0" applyNumberFormat="1" applyFont="1" applyFill="1" applyBorder="1" applyAlignment="1">
      <alignment horizontal="right"/>
    </xf>
    <xf numFmtId="166" fontId="19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5" fillId="0" borderId="0" xfId="0" applyFont="1" applyAlignment="1">
      <alignment/>
    </xf>
    <xf numFmtId="0" fontId="21" fillId="0" borderId="0" xfId="0" applyFont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 horizontal="right"/>
    </xf>
    <xf numFmtId="49" fontId="13" fillId="33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 vertical="center" wrapText="1"/>
      <protection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164" fontId="20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164" fontId="5" fillId="0" borderId="22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 applyProtection="1">
      <alignment horizontal="left"/>
      <protection/>
    </xf>
    <xf numFmtId="164" fontId="4" fillId="0" borderId="23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64" fontId="4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/>
      <protection/>
    </xf>
    <xf numFmtId="164" fontId="5" fillId="0" borderId="22" xfId="0" applyNumberFormat="1" applyFont="1" applyBorder="1" applyAlignment="1" applyProtection="1">
      <alignment horizontal="right" vertical="center" wrapText="1"/>
      <protection/>
    </xf>
    <xf numFmtId="164" fontId="4" fillId="0" borderId="23" xfId="0" applyNumberFormat="1" applyFont="1" applyBorder="1" applyAlignment="1" applyProtection="1">
      <alignment horizontal="right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9" fillId="0" borderId="0" xfId="0" applyFont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Fill="1" applyBorder="1" applyAlignment="1" applyProtection="1">
      <alignment horizontal="right" vertical="center" wrapText="1"/>
      <protection/>
    </xf>
    <xf numFmtId="164" fontId="4" fillId="0" borderId="23" xfId="0" applyNumberFormat="1" applyFont="1" applyFill="1" applyBorder="1" applyAlignment="1" applyProtection="1">
      <alignment horizontal="righ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2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2"/>
  <sheetViews>
    <sheetView showGridLines="0" tabSelected="1" zoomScalePageLayoutView="0" workbookViewId="0" topLeftCell="A1">
      <selection activeCell="H37" sqref="H37"/>
    </sheetView>
  </sheetViews>
  <sheetFormatPr defaultColWidth="9.140625" defaultRowHeight="12.75"/>
  <cols>
    <col min="1" max="1" width="7.57421875" style="12" customWidth="1"/>
    <col min="2" max="2" width="42.00390625" style="75" customWidth="1"/>
    <col min="3" max="3" width="10.421875" style="12" customWidth="1"/>
    <col min="4" max="4" width="8.8515625" style="12" customWidth="1"/>
    <col min="5" max="5" width="10.421875" style="12" customWidth="1"/>
    <col min="6" max="7" width="8.7109375" style="12" customWidth="1"/>
    <col min="8" max="9" width="10.7109375" style="12" bestFit="1" customWidth="1"/>
    <col min="10" max="16384" width="9.140625" style="12" customWidth="1"/>
  </cols>
  <sheetData>
    <row r="1" spans="4:7" ht="12.75">
      <c r="D1" s="100" t="s">
        <v>65</v>
      </c>
      <c r="E1" s="100"/>
      <c r="F1" s="100"/>
      <c r="G1" s="100"/>
    </row>
    <row r="2" ht="9.75" customHeight="1"/>
    <row r="3" spans="1:7" ht="24.75" customHeight="1">
      <c r="A3" s="101" t="s">
        <v>220</v>
      </c>
      <c r="B3" s="101"/>
      <c r="C3" s="101"/>
      <c r="D3" s="101"/>
      <c r="E3" s="101"/>
      <c r="F3" s="101"/>
      <c r="G3" s="59"/>
    </row>
    <row r="4" spans="1:7" ht="25.5" customHeight="1">
      <c r="A4" s="101"/>
      <c r="B4" s="101"/>
      <c r="C4" s="101"/>
      <c r="D4" s="101"/>
      <c r="E4" s="101"/>
      <c r="F4" s="101"/>
      <c r="G4" s="59"/>
    </row>
    <row r="5" spans="1:7" ht="18" customHeight="1">
      <c r="A5" s="13"/>
      <c r="B5" s="76"/>
      <c r="C5" s="13"/>
      <c r="D5" s="13"/>
      <c r="E5" s="13"/>
      <c r="F5" s="13"/>
      <c r="G5" s="77" t="s">
        <v>1</v>
      </c>
    </row>
    <row r="6" spans="1:7" s="79" customFormat="1" ht="43.5" customHeight="1">
      <c r="A6" s="78" t="s">
        <v>2</v>
      </c>
      <c r="B6" s="78" t="s">
        <v>3</v>
      </c>
      <c r="C6" s="58" t="s">
        <v>215</v>
      </c>
      <c r="D6" s="58" t="s">
        <v>147</v>
      </c>
      <c r="E6" s="58" t="s">
        <v>143</v>
      </c>
      <c r="F6" s="58" t="s">
        <v>142</v>
      </c>
      <c r="G6" s="58" t="s">
        <v>64</v>
      </c>
    </row>
    <row r="7" spans="1:7" ht="18.75" customHeight="1">
      <c r="A7" s="91" t="s">
        <v>4</v>
      </c>
      <c r="B7" s="92" t="s">
        <v>5</v>
      </c>
      <c r="C7" s="93">
        <v>153331.3</v>
      </c>
      <c r="D7" s="93">
        <v>137814.3</v>
      </c>
      <c r="E7" s="69">
        <f aca="true" t="shared" si="0" ref="E7:E12">C7-D7</f>
        <v>15517</v>
      </c>
      <c r="F7" s="69">
        <f aca="true" t="shared" si="1" ref="F7:F12">D7/C7*100</f>
        <v>89.88008319240755</v>
      </c>
      <c r="G7" s="69">
        <f aca="true" t="shared" si="2" ref="G7:G12">D7/$D$48*100</f>
        <v>9.511148697797976</v>
      </c>
    </row>
    <row r="8" spans="1:7" ht="28.5" customHeight="1">
      <c r="A8" s="83" t="s">
        <v>216</v>
      </c>
      <c r="B8" s="66" t="s">
        <v>217</v>
      </c>
      <c r="C8" s="26">
        <v>1619</v>
      </c>
      <c r="D8" s="26">
        <v>1609.5</v>
      </c>
      <c r="E8" s="26">
        <f t="shared" si="0"/>
        <v>9.5</v>
      </c>
      <c r="F8" s="26">
        <f t="shared" si="1"/>
        <v>99.41321803582458</v>
      </c>
      <c r="G8" s="96">
        <f t="shared" si="2"/>
        <v>0.11107841369949159</v>
      </c>
    </row>
    <row r="9" spans="1:7" ht="38.25" customHeight="1">
      <c r="A9" s="83" t="s">
        <v>6</v>
      </c>
      <c r="B9" s="66" t="s">
        <v>7</v>
      </c>
      <c r="C9" s="26">
        <v>3582.1</v>
      </c>
      <c r="D9" s="26">
        <v>3362.7</v>
      </c>
      <c r="E9" s="26">
        <f t="shared" si="0"/>
        <v>219.4000000000001</v>
      </c>
      <c r="F9" s="26">
        <f t="shared" si="1"/>
        <v>93.8751011976215</v>
      </c>
      <c r="G9" s="96">
        <f t="shared" si="2"/>
        <v>0.23207417318874207</v>
      </c>
    </row>
    <row r="10" spans="1:7" ht="36" customHeight="1">
      <c r="A10" s="83" t="s">
        <v>8</v>
      </c>
      <c r="B10" s="66" t="s">
        <v>9</v>
      </c>
      <c r="C10" s="26">
        <v>69723.3</v>
      </c>
      <c r="D10" s="26">
        <v>67167.4</v>
      </c>
      <c r="E10" s="26">
        <f t="shared" si="0"/>
        <v>2555.9000000000087</v>
      </c>
      <c r="F10" s="26">
        <f t="shared" si="1"/>
        <v>96.33422399685612</v>
      </c>
      <c r="G10" s="96">
        <f t="shared" si="2"/>
        <v>4.635506830891104</v>
      </c>
    </row>
    <row r="11" spans="1:7" ht="21" customHeight="1">
      <c r="A11" s="83" t="s">
        <v>128</v>
      </c>
      <c r="B11" s="66" t="s">
        <v>129</v>
      </c>
      <c r="C11" s="26">
        <v>34.7</v>
      </c>
      <c r="D11" s="26">
        <v>34.7</v>
      </c>
      <c r="E11" s="26">
        <f t="shared" si="0"/>
        <v>0</v>
      </c>
      <c r="F11" s="26">
        <f t="shared" si="1"/>
        <v>100</v>
      </c>
      <c r="G11" s="96">
        <f t="shared" si="2"/>
        <v>0.002394794007687082</v>
      </c>
    </row>
    <row r="12" spans="1:7" ht="18.75" customHeight="1">
      <c r="A12" s="83" t="s">
        <v>10</v>
      </c>
      <c r="B12" s="66" t="s">
        <v>11</v>
      </c>
      <c r="C12" s="26">
        <v>19983.9</v>
      </c>
      <c r="D12" s="26">
        <v>19909.9</v>
      </c>
      <c r="E12" s="26">
        <f t="shared" si="0"/>
        <v>74</v>
      </c>
      <c r="F12" s="26">
        <f t="shared" si="1"/>
        <v>99.62970191003758</v>
      </c>
      <c r="G12" s="96">
        <f t="shared" si="2"/>
        <v>1.3740665479437764</v>
      </c>
    </row>
    <row r="13" spans="1:7" ht="17.25" customHeight="1">
      <c r="A13" s="83" t="s">
        <v>218</v>
      </c>
      <c r="B13" s="66" t="s">
        <v>219</v>
      </c>
      <c r="C13" s="26">
        <v>10740.8</v>
      </c>
      <c r="D13" s="26">
        <v>0</v>
      </c>
      <c r="E13" s="26"/>
      <c r="F13" s="26"/>
      <c r="G13" s="96"/>
    </row>
    <row r="14" spans="1:7" ht="27.75" customHeight="1">
      <c r="A14" s="83" t="s">
        <v>12</v>
      </c>
      <c r="B14" s="66" t="s">
        <v>13</v>
      </c>
      <c r="C14" s="26">
        <v>47647.5</v>
      </c>
      <c r="D14" s="26">
        <v>45730.1</v>
      </c>
      <c r="E14" s="26">
        <f aca="true" t="shared" si="3" ref="E14:E29">C14-D14</f>
        <v>1917.4000000000015</v>
      </c>
      <c r="F14" s="26">
        <f aca="true" t="shared" si="4" ref="F14:F29">D14/C14*100</f>
        <v>95.97586442100845</v>
      </c>
      <c r="G14" s="96">
        <f aca="true" t="shared" si="5" ref="G14:G48">D14/$D$48*100</f>
        <v>3.1560279380671763</v>
      </c>
    </row>
    <row r="15" spans="1:7" ht="24" customHeight="1">
      <c r="A15" s="91" t="s">
        <v>14</v>
      </c>
      <c r="B15" s="92" t="s">
        <v>15</v>
      </c>
      <c r="C15" s="93">
        <v>1152.9</v>
      </c>
      <c r="D15" s="93">
        <v>90</v>
      </c>
      <c r="E15" s="93">
        <f t="shared" si="3"/>
        <v>1062.9</v>
      </c>
      <c r="F15" s="93">
        <f t="shared" si="4"/>
        <v>7.806401249024199</v>
      </c>
      <c r="G15" s="97">
        <f t="shared" si="5"/>
        <v>0.0062112812879492035</v>
      </c>
    </row>
    <row r="16" spans="1:7" ht="24.75" customHeight="1">
      <c r="A16" s="83" t="s">
        <v>16</v>
      </c>
      <c r="B16" s="66" t="s">
        <v>17</v>
      </c>
      <c r="C16" s="26">
        <v>1152.9</v>
      </c>
      <c r="D16" s="26">
        <v>90</v>
      </c>
      <c r="E16" s="26">
        <f t="shared" si="3"/>
        <v>1062.9</v>
      </c>
      <c r="F16" s="26">
        <f t="shared" si="4"/>
        <v>7.806401249024199</v>
      </c>
      <c r="G16" s="96">
        <f t="shared" si="5"/>
        <v>0.0062112812879492035</v>
      </c>
    </row>
    <row r="17" spans="1:7" ht="22.5" customHeight="1">
      <c r="A17" s="91" t="s">
        <v>18</v>
      </c>
      <c r="B17" s="92" t="s">
        <v>19</v>
      </c>
      <c r="C17" s="93">
        <v>14470.3</v>
      </c>
      <c r="D17" s="93">
        <v>14345.5</v>
      </c>
      <c r="E17" s="93">
        <f t="shared" si="3"/>
        <v>124.79999999999927</v>
      </c>
      <c r="F17" s="93">
        <f t="shared" si="4"/>
        <v>99.13754379660409</v>
      </c>
      <c r="G17" s="97">
        <f t="shared" si="5"/>
        <v>0.9900437301808366</v>
      </c>
    </row>
    <row r="18" spans="1:7" ht="15" customHeight="1">
      <c r="A18" s="83" t="s">
        <v>20</v>
      </c>
      <c r="B18" s="66" t="s">
        <v>21</v>
      </c>
      <c r="C18" s="26">
        <v>3531.8</v>
      </c>
      <c r="D18" s="26">
        <v>3531.8</v>
      </c>
      <c r="E18" s="26">
        <f t="shared" si="3"/>
        <v>0</v>
      </c>
      <c r="F18" s="26">
        <f t="shared" si="4"/>
        <v>100</v>
      </c>
      <c r="G18" s="96">
        <f t="shared" si="5"/>
        <v>0.2437444805864333</v>
      </c>
    </row>
    <row r="19" spans="1:7" ht="15.75" customHeight="1">
      <c r="A19" s="83" t="s">
        <v>22</v>
      </c>
      <c r="B19" s="66" t="s">
        <v>23</v>
      </c>
      <c r="C19" s="26">
        <v>0.1</v>
      </c>
      <c r="D19" s="26">
        <v>0</v>
      </c>
      <c r="E19" s="26">
        <f t="shared" si="3"/>
        <v>0.1</v>
      </c>
      <c r="F19" s="26">
        <f t="shared" si="4"/>
        <v>0</v>
      </c>
      <c r="G19" s="96">
        <f t="shared" si="5"/>
        <v>0</v>
      </c>
    </row>
    <row r="20" spans="1:7" ht="19.5" customHeight="1">
      <c r="A20" s="83" t="s">
        <v>130</v>
      </c>
      <c r="B20" s="66" t="s">
        <v>131</v>
      </c>
      <c r="C20" s="26">
        <v>5065.6</v>
      </c>
      <c r="D20" s="26">
        <v>5061.5</v>
      </c>
      <c r="E20" s="26">
        <f t="shared" si="3"/>
        <v>4.100000000000364</v>
      </c>
      <c r="F20" s="26">
        <f t="shared" si="4"/>
        <v>99.91906190777004</v>
      </c>
      <c r="G20" s="96">
        <f t="shared" si="5"/>
        <v>0.34931555821060994</v>
      </c>
    </row>
    <row r="21" spans="1:7" ht="24" customHeight="1">
      <c r="A21" s="83" t="s">
        <v>24</v>
      </c>
      <c r="B21" s="66" t="s">
        <v>25</v>
      </c>
      <c r="C21" s="26">
        <v>5872.7</v>
      </c>
      <c r="D21" s="26">
        <v>5752.2</v>
      </c>
      <c r="E21" s="26">
        <f t="shared" si="3"/>
        <v>120.5</v>
      </c>
      <c r="F21" s="26">
        <f t="shared" si="4"/>
        <v>97.94813288606603</v>
      </c>
      <c r="G21" s="96">
        <f t="shared" si="5"/>
        <v>0.3969836913837934</v>
      </c>
    </row>
    <row r="22" spans="1:7" ht="20.25" customHeight="1">
      <c r="A22" s="91" t="s">
        <v>112</v>
      </c>
      <c r="B22" s="92" t="s">
        <v>113</v>
      </c>
      <c r="C22" s="93">
        <v>2075.2</v>
      </c>
      <c r="D22" s="93">
        <v>2069.8</v>
      </c>
      <c r="E22" s="93">
        <f t="shared" si="3"/>
        <v>5.399999999999636</v>
      </c>
      <c r="F22" s="93">
        <f t="shared" si="4"/>
        <v>99.73978411719354</v>
      </c>
      <c r="G22" s="97">
        <f t="shared" si="5"/>
        <v>0.14284566677552515</v>
      </c>
    </row>
    <row r="23" spans="1:7" ht="16.5" customHeight="1">
      <c r="A23" s="83" t="s">
        <v>114</v>
      </c>
      <c r="B23" s="66" t="s">
        <v>115</v>
      </c>
      <c r="C23" s="26">
        <v>740.3</v>
      </c>
      <c r="D23" s="26">
        <v>734.9</v>
      </c>
      <c r="E23" s="26">
        <f t="shared" si="3"/>
        <v>5.399999999999977</v>
      </c>
      <c r="F23" s="26">
        <f t="shared" si="4"/>
        <v>99.27056598676212</v>
      </c>
      <c r="G23" s="96">
        <f t="shared" si="5"/>
        <v>0.050718562427931886</v>
      </c>
    </row>
    <row r="24" spans="1:7" ht="21" customHeight="1">
      <c r="A24" s="83" t="s">
        <v>139</v>
      </c>
      <c r="B24" s="66" t="s">
        <v>140</v>
      </c>
      <c r="C24" s="26">
        <v>132.7</v>
      </c>
      <c r="D24" s="26">
        <v>132.7</v>
      </c>
      <c r="E24" s="26">
        <f t="shared" si="3"/>
        <v>0</v>
      </c>
      <c r="F24" s="26">
        <f t="shared" si="4"/>
        <v>100</v>
      </c>
      <c r="G24" s="96">
        <f t="shared" si="5"/>
        <v>0.009158189187898437</v>
      </c>
    </row>
    <row r="25" spans="1:7" ht="24" customHeight="1">
      <c r="A25" s="83" t="s">
        <v>116</v>
      </c>
      <c r="B25" s="66" t="s">
        <v>117</v>
      </c>
      <c r="C25" s="26">
        <v>1202.2</v>
      </c>
      <c r="D25" s="26">
        <v>1202.2</v>
      </c>
      <c r="E25" s="26">
        <f t="shared" si="3"/>
        <v>0</v>
      </c>
      <c r="F25" s="26">
        <f t="shared" si="4"/>
        <v>100</v>
      </c>
      <c r="G25" s="96">
        <f t="shared" si="5"/>
        <v>0.0829689151596948</v>
      </c>
    </row>
    <row r="26" spans="1:9" ht="18" customHeight="1">
      <c r="A26" s="108" t="s">
        <v>26</v>
      </c>
      <c r="B26" s="109" t="s">
        <v>27</v>
      </c>
      <c r="C26" s="110">
        <v>962193.1</v>
      </c>
      <c r="D26" s="110">
        <v>939841</v>
      </c>
      <c r="E26" s="110">
        <f t="shared" si="3"/>
        <v>22352.099999999977</v>
      </c>
      <c r="F26" s="110">
        <f t="shared" si="4"/>
        <v>97.67696317922048</v>
      </c>
      <c r="G26" s="111">
        <f t="shared" si="5"/>
        <v>64.86240907719409</v>
      </c>
      <c r="H26" s="25"/>
      <c r="I26" s="25"/>
    </row>
    <row r="27" spans="1:8" ht="18" customHeight="1">
      <c r="A27" s="112" t="s">
        <v>28</v>
      </c>
      <c r="B27" s="113" t="s">
        <v>29</v>
      </c>
      <c r="C27" s="114">
        <v>289306.7</v>
      </c>
      <c r="D27" s="114">
        <v>284905</v>
      </c>
      <c r="E27" s="114">
        <f t="shared" si="3"/>
        <v>4401.700000000012</v>
      </c>
      <c r="F27" s="114">
        <f t="shared" si="4"/>
        <v>98.47853506330824</v>
      </c>
      <c r="G27" s="115">
        <f t="shared" si="5"/>
        <v>19.66250105936853</v>
      </c>
      <c r="H27" s="25"/>
    </row>
    <row r="28" spans="1:7" ht="18" customHeight="1">
      <c r="A28" s="112" t="s">
        <v>30</v>
      </c>
      <c r="B28" s="113" t="s">
        <v>31</v>
      </c>
      <c r="C28" s="114">
        <v>548737.2</v>
      </c>
      <c r="D28" s="114">
        <v>535265</v>
      </c>
      <c r="E28" s="114">
        <f t="shared" si="3"/>
        <v>13472.199999999953</v>
      </c>
      <c r="F28" s="114">
        <f t="shared" si="4"/>
        <v>97.5448721172904</v>
      </c>
      <c r="G28" s="115">
        <f t="shared" si="5"/>
        <v>36.94090531771256</v>
      </c>
    </row>
    <row r="29" spans="1:7" ht="18" customHeight="1">
      <c r="A29" s="112" t="s">
        <v>126</v>
      </c>
      <c r="B29" s="113" t="s">
        <v>127</v>
      </c>
      <c r="C29" s="114">
        <v>99715.9</v>
      </c>
      <c r="D29" s="114">
        <v>96802.5</v>
      </c>
      <c r="E29" s="114">
        <f t="shared" si="3"/>
        <v>2913.399999999994</v>
      </c>
      <c r="F29" s="114">
        <f t="shared" si="4"/>
        <v>97.07829944873386</v>
      </c>
      <c r="G29" s="115">
        <f t="shared" si="5"/>
        <v>6.680750631963364</v>
      </c>
    </row>
    <row r="30" spans="1:7" ht="27" customHeight="1">
      <c r="A30" s="112" t="s">
        <v>32</v>
      </c>
      <c r="B30" s="113" t="s">
        <v>33</v>
      </c>
      <c r="C30" s="114">
        <v>1210.1</v>
      </c>
      <c r="D30" s="114">
        <v>1147.4</v>
      </c>
      <c r="E30" s="114">
        <f>C30-D30</f>
        <v>62.69999999999982</v>
      </c>
      <c r="F30" s="114">
        <f>D30/C30*100</f>
        <v>94.81861003222876</v>
      </c>
      <c r="G30" s="115">
        <f t="shared" si="5"/>
        <v>0.07918693499769908</v>
      </c>
    </row>
    <row r="31" spans="1:7" ht="18" customHeight="1">
      <c r="A31" s="112" t="s">
        <v>34</v>
      </c>
      <c r="B31" s="113" t="s">
        <v>149</v>
      </c>
      <c r="C31" s="114">
        <v>9684.8</v>
      </c>
      <c r="D31" s="114">
        <v>8904.7</v>
      </c>
      <c r="E31" s="114">
        <f aca="true" t="shared" si="6" ref="E31:E47">C31-D31</f>
        <v>780.0999999999985</v>
      </c>
      <c r="F31" s="114">
        <f aca="true" t="shared" si="7" ref="F31:F47">D31/C31*100</f>
        <v>91.94510986287793</v>
      </c>
      <c r="G31" s="115">
        <f t="shared" si="5"/>
        <v>0.6145510720533476</v>
      </c>
    </row>
    <row r="32" spans="1:7" ht="18" customHeight="1">
      <c r="A32" s="112" t="s">
        <v>35</v>
      </c>
      <c r="B32" s="113" t="s">
        <v>36</v>
      </c>
      <c r="C32" s="114">
        <v>13538.5</v>
      </c>
      <c r="D32" s="114">
        <v>12816.5</v>
      </c>
      <c r="E32" s="114">
        <f t="shared" si="6"/>
        <v>722</v>
      </c>
      <c r="F32" s="114">
        <f t="shared" si="7"/>
        <v>94.66706060494147</v>
      </c>
      <c r="G32" s="115">
        <f t="shared" si="5"/>
        <v>0.884520962522233</v>
      </c>
    </row>
    <row r="33" spans="1:7" ht="21" customHeight="1">
      <c r="A33" s="108" t="s">
        <v>37</v>
      </c>
      <c r="B33" s="109" t="s">
        <v>38</v>
      </c>
      <c r="C33" s="110">
        <v>53039.5</v>
      </c>
      <c r="D33" s="110">
        <v>51857.6</v>
      </c>
      <c r="E33" s="110">
        <f t="shared" si="6"/>
        <v>1181.9000000000015</v>
      </c>
      <c r="F33" s="110">
        <f t="shared" si="7"/>
        <v>97.77166074340822</v>
      </c>
      <c r="G33" s="111">
        <f t="shared" si="5"/>
        <v>3.5789126724217177</v>
      </c>
    </row>
    <row r="34" spans="1:7" ht="18" customHeight="1">
      <c r="A34" s="112" t="s">
        <v>39</v>
      </c>
      <c r="B34" s="113" t="s">
        <v>40</v>
      </c>
      <c r="C34" s="114">
        <v>53039.5</v>
      </c>
      <c r="D34" s="114">
        <v>51857.6</v>
      </c>
      <c r="E34" s="114">
        <f t="shared" si="6"/>
        <v>1181.9000000000015</v>
      </c>
      <c r="F34" s="114">
        <f t="shared" si="7"/>
        <v>97.77166074340822</v>
      </c>
      <c r="G34" s="115">
        <f t="shared" si="5"/>
        <v>3.5789126724217177</v>
      </c>
    </row>
    <row r="35" spans="1:7" ht="17.25" customHeight="1">
      <c r="A35" s="108" t="s">
        <v>41</v>
      </c>
      <c r="B35" s="109" t="s">
        <v>42</v>
      </c>
      <c r="C35" s="110">
        <v>99880.8</v>
      </c>
      <c r="D35" s="110">
        <v>92534</v>
      </c>
      <c r="E35" s="110">
        <f t="shared" si="6"/>
        <v>7346.800000000003</v>
      </c>
      <c r="F35" s="110">
        <f t="shared" si="7"/>
        <v>92.64443216313846</v>
      </c>
      <c r="G35" s="111">
        <f t="shared" si="5"/>
        <v>6.38616336332324</v>
      </c>
    </row>
    <row r="36" spans="1:7" ht="21" customHeight="1">
      <c r="A36" s="112" t="s">
        <v>43</v>
      </c>
      <c r="B36" s="113" t="s">
        <v>44</v>
      </c>
      <c r="C36" s="114">
        <v>13988.3</v>
      </c>
      <c r="D36" s="114">
        <v>13965.1</v>
      </c>
      <c r="E36" s="114">
        <f t="shared" si="6"/>
        <v>23.19999999999891</v>
      </c>
      <c r="F36" s="114">
        <f t="shared" si="7"/>
        <v>99.8341471086551</v>
      </c>
      <c r="G36" s="115">
        <f t="shared" si="5"/>
        <v>0.9637907146037714</v>
      </c>
    </row>
    <row r="37" spans="1:7" ht="16.5" customHeight="1">
      <c r="A37" s="112" t="s">
        <v>45</v>
      </c>
      <c r="B37" s="113" t="s">
        <v>46</v>
      </c>
      <c r="C37" s="114">
        <v>40289.8</v>
      </c>
      <c r="D37" s="114">
        <v>35588.6</v>
      </c>
      <c r="E37" s="114">
        <f t="shared" si="6"/>
        <v>4701.200000000004</v>
      </c>
      <c r="F37" s="114">
        <f t="shared" si="7"/>
        <v>88.33153800713828</v>
      </c>
      <c r="G37" s="115">
        <f t="shared" si="5"/>
        <v>2.4561200582701</v>
      </c>
    </row>
    <row r="38" spans="1:7" ht="12.75">
      <c r="A38" s="112" t="s">
        <v>47</v>
      </c>
      <c r="B38" s="113" t="s">
        <v>48</v>
      </c>
      <c r="C38" s="114">
        <v>44772.2</v>
      </c>
      <c r="D38" s="114">
        <v>42149.7</v>
      </c>
      <c r="E38" s="114">
        <f t="shared" si="6"/>
        <v>2622.5</v>
      </c>
      <c r="F38" s="114">
        <f t="shared" si="7"/>
        <v>94.14257061301431</v>
      </c>
      <c r="G38" s="115">
        <f t="shared" si="5"/>
        <v>2.90892936558525</v>
      </c>
    </row>
    <row r="39" spans="1:7" ht="12.75">
      <c r="A39" s="112" t="s">
        <v>49</v>
      </c>
      <c r="B39" s="113" t="s">
        <v>50</v>
      </c>
      <c r="C39" s="114">
        <v>830.5</v>
      </c>
      <c r="D39" s="114">
        <v>830.5</v>
      </c>
      <c r="E39" s="114">
        <f t="shared" si="6"/>
        <v>0</v>
      </c>
      <c r="F39" s="114">
        <f t="shared" si="7"/>
        <v>100</v>
      </c>
      <c r="G39" s="115">
        <f t="shared" si="5"/>
        <v>0.0573163234404646</v>
      </c>
    </row>
    <row r="40" spans="1:7" ht="12.75">
      <c r="A40" s="108" t="s">
        <v>51</v>
      </c>
      <c r="B40" s="109" t="s">
        <v>52</v>
      </c>
      <c r="C40" s="110">
        <v>96836.3</v>
      </c>
      <c r="D40" s="110">
        <v>55943.7</v>
      </c>
      <c r="E40" s="110">
        <f t="shared" si="6"/>
        <v>40892.600000000006</v>
      </c>
      <c r="F40" s="110">
        <f t="shared" si="7"/>
        <v>57.77141423205967</v>
      </c>
      <c r="G40" s="111">
        <f t="shared" si="5"/>
        <v>3.860911744318265</v>
      </c>
    </row>
    <row r="41" spans="1:7" ht="12.75">
      <c r="A41" s="83" t="s">
        <v>53</v>
      </c>
      <c r="B41" s="66" t="s">
        <v>54</v>
      </c>
      <c r="C41" s="26">
        <v>19315.5</v>
      </c>
      <c r="D41" s="26">
        <v>18635</v>
      </c>
      <c r="E41" s="26">
        <f t="shared" si="6"/>
        <v>680.5</v>
      </c>
      <c r="F41" s="26">
        <f t="shared" si="7"/>
        <v>96.47692267867775</v>
      </c>
      <c r="G41" s="96">
        <f t="shared" si="5"/>
        <v>1.2860802977881491</v>
      </c>
    </row>
    <row r="42" spans="1:7" ht="12.75">
      <c r="A42" s="83" t="s">
        <v>55</v>
      </c>
      <c r="B42" s="66" t="s">
        <v>56</v>
      </c>
      <c r="C42" s="26">
        <v>77520.8</v>
      </c>
      <c r="D42" s="26">
        <v>37308.7</v>
      </c>
      <c r="E42" s="26">
        <f t="shared" si="6"/>
        <v>40212.100000000006</v>
      </c>
      <c r="F42" s="26">
        <f t="shared" si="7"/>
        <v>48.127341307107244</v>
      </c>
      <c r="G42" s="96">
        <f t="shared" si="5"/>
        <v>2.574831446530116</v>
      </c>
    </row>
    <row r="43" spans="1:7" ht="20.25">
      <c r="A43" s="91" t="s">
        <v>57</v>
      </c>
      <c r="B43" s="92" t="s">
        <v>58</v>
      </c>
      <c r="C43" s="93">
        <v>87.2</v>
      </c>
      <c r="D43" s="93">
        <v>87.2</v>
      </c>
      <c r="E43" s="93">
        <f t="shared" si="6"/>
        <v>0</v>
      </c>
      <c r="F43" s="93">
        <f t="shared" si="7"/>
        <v>100</v>
      </c>
      <c r="G43" s="97">
        <f t="shared" si="5"/>
        <v>0.006018041425657451</v>
      </c>
    </row>
    <row r="44" spans="1:7" ht="20.25">
      <c r="A44" s="83" t="s">
        <v>59</v>
      </c>
      <c r="B44" s="66" t="s">
        <v>60</v>
      </c>
      <c r="C44" s="26">
        <v>87.2</v>
      </c>
      <c r="D44" s="26">
        <v>87.2</v>
      </c>
      <c r="E44" s="26">
        <f t="shared" si="6"/>
        <v>0</v>
      </c>
      <c r="F44" s="26">
        <f t="shared" si="7"/>
        <v>100</v>
      </c>
      <c r="G44" s="96">
        <f t="shared" si="5"/>
        <v>0.006018041425657451</v>
      </c>
    </row>
    <row r="45" spans="1:7" ht="30">
      <c r="A45" s="91" t="s">
        <v>61</v>
      </c>
      <c r="B45" s="92" t="s">
        <v>120</v>
      </c>
      <c r="C45" s="93">
        <v>154567</v>
      </c>
      <c r="D45" s="93">
        <v>154393.2</v>
      </c>
      <c r="E45" s="69">
        <f t="shared" si="6"/>
        <v>173.79999999998836</v>
      </c>
      <c r="F45" s="69">
        <f t="shared" si="7"/>
        <v>99.88755685236823</v>
      </c>
      <c r="G45" s="69">
        <f t="shared" si="5"/>
        <v>10.655328823851102</v>
      </c>
    </row>
    <row r="46" spans="1:7" ht="30">
      <c r="A46" s="83" t="s">
        <v>62</v>
      </c>
      <c r="B46" s="66" t="s">
        <v>63</v>
      </c>
      <c r="C46" s="26">
        <v>145232.1</v>
      </c>
      <c r="D46" s="26">
        <v>145232.1</v>
      </c>
      <c r="E46" s="26">
        <f t="shared" si="6"/>
        <v>0</v>
      </c>
      <c r="F46" s="26">
        <f t="shared" si="7"/>
        <v>100</v>
      </c>
      <c r="G46" s="96">
        <f t="shared" si="5"/>
        <v>10.02308250155075</v>
      </c>
    </row>
    <row r="47" spans="1:7" ht="12.75">
      <c r="A47" s="83" t="s">
        <v>118</v>
      </c>
      <c r="B47" s="66" t="s">
        <v>119</v>
      </c>
      <c r="C47" s="26">
        <v>9334.9</v>
      </c>
      <c r="D47" s="26">
        <v>9161.1</v>
      </c>
      <c r="E47" s="26">
        <f t="shared" si="6"/>
        <v>173.79999999999927</v>
      </c>
      <c r="F47" s="26">
        <f t="shared" si="7"/>
        <v>98.13816966437777</v>
      </c>
      <c r="G47" s="96">
        <f t="shared" si="5"/>
        <v>0.6322463223003495</v>
      </c>
    </row>
    <row r="48" spans="1:7" ht="12.75">
      <c r="A48" s="80" t="s">
        <v>0</v>
      </c>
      <c r="B48" s="81"/>
      <c r="C48" s="27">
        <v>1537633.6</v>
      </c>
      <c r="D48" s="27">
        <v>1448976.4</v>
      </c>
      <c r="E48" s="82">
        <f>C48-D48</f>
        <v>88657.20000000019</v>
      </c>
      <c r="F48" s="82">
        <f>D48/C48*100</f>
        <v>94.23417906580605</v>
      </c>
      <c r="G48" s="69">
        <f t="shared" si="5"/>
        <v>100</v>
      </c>
    </row>
    <row r="50" ht="12.75">
      <c r="E50" s="25"/>
    </row>
    <row r="52" ht="12.75">
      <c r="C52" s="25"/>
    </row>
  </sheetData>
  <sheetProtection/>
  <mergeCells count="2">
    <mergeCell ref="D1:G1"/>
    <mergeCell ref="A3:F4"/>
  </mergeCells>
  <printOptions/>
  <pageMargins left="0" right="0" top="0.15748031496062992" bottom="0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2">
      <selection activeCell="I7" sqref="I7"/>
    </sheetView>
  </sheetViews>
  <sheetFormatPr defaultColWidth="9.140625" defaultRowHeight="12.75" customHeight="1"/>
  <cols>
    <col min="1" max="1" width="6.7109375" style="11" customWidth="1"/>
    <col min="2" max="2" width="30.28125" style="21" customWidth="1"/>
    <col min="3" max="3" width="10.8515625" style="11" customWidth="1"/>
    <col min="4" max="4" width="10.00390625" style="12" customWidth="1"/>
    <col min="5" max="5" width="10.8515625" style="11" customWidth="1"/>
    <col min="6" max="6" width="11.7109375" style="11" customWidth="1"/>
    <col min="7" max="7" width="9.00390625" style="11" customWidth="1"/>
    <col min="8" max="16384" width="9.140625" style="11" customWidth="1"/>
  </cols>
  <sheetData>
    <row r="1" spans="2:7" ht="12.75">
      <c r="B1" s="14"/>
      <c r="C1" s="15"/>
      <c r="D1" s="16"/>
      <c r="E1" s="15"/>
      <c r="F1" s="15"/>
      <c r="G1" s="17" t="s">
        <v>66</v>
      </c>
    </row>
    <row r="2" spans="1:7" ht="30.75" customHeight="1">
      <c r="A2" s="15"/>
      <c r="B2" s="14"/>
      <c r="C2" s="15"/>
      <c r="D2" s="22"/>
      <c r="E2" s="15"/>
      <c r="F2" s="15"/>
      <c r="G2" s="15"/>
    </row>
    <row r="3" spans="1:7" ht="54" customHeight="1">
      <c r="A3" s="101" t="s">
        <v>221</v>
      </c>
      <c r="B3" s="101"/>
      <c r="C3" s="101"/>
      <c r="D3" s="101"/>
      <c r="E3" s="101"/>
      <c r="F3" s="101"/>
      <c r="G3" s="72"/>
    </row>
    <row r="4" spans="1:7" ht="12.75">
      <c r="A4" s="15"/>
      <c r="B4" s="14"/>
      <c r="C4" s="15"/>
      <c r="D4" s="16"/>
      <c r="E4" s="15"/>
      <c r="F4" s="15"/>
      <c r="G4" s="18" t="s">
        <v>96</v>
      </c>
    </row>
    <row r="5" spans="1:7" ht="46.5" customHeight="1">
      <c r="A5" s="64" t="s">
        <v>67</v>
      </c>
      <c r="B5" s="64" t="s">
        <v>68</v>
      </c>
      <c r="C5" s="65" t="s">
        <v>215</v>
      </c>
      <c r="D5" s="65" t="s">
        <v>148</v>
      </c>
      <c r="E5" s="38" t="s">
        <v>143</v>
      </c>
      <c r="F5" s="38" t="s">
        <v>141</v>
      </c>
      <c r="G5" s="38" t="s">
        <v>64</v>
      </c>
    </row>
    <row r="6" spans="1:7" ht="16.5" customHeight="1">
      <c r="A6" s="94" t="s">
        <v>150</v>
      </c>
      <c r="B6" s="66" t="s">
        <v>151</v>
      </c>
      <c r="C6" s="26">
        <v>12100.1</v>
      </c>
      <c r="D6" s="26">
        <v>0</v>
      </c>
      <c r="E6" s="37">
        <f aca="true" t="shared" si="0" ref="E6:E26">C6-D6</f>
        <v>12100.1</v>
      </c>
      <c r="F6" s="37">
        <f aca="true" t="shared" si="1" ref="F6:F26">D6/C6*100</f>
        <v>0</v>
      </c>
      <c r="G6" s="84">
        <f aca="true" t="shared" si="2" ref="G6:G39">D6/$D$39*100</f>
        <v>0</v>
      </c>
    </row>
    <row r="7" spans="1:9" ht="16.5" customHeight="1">
      <c r="A7" s="94" t="s">
        <v>69</v>
      </c>
      <c r="B7" s="66" t="s">
        <v>70</v>
      </c>
      <c r="C7" s="26">
        <v>329046.1</v>
      </c>
      <c r="D7" s="26">
        <v>327986.1</v>
      </c>
      <c r="E7" s="20">
        <f t="shared" si="0"/>
        <v>1060</v>
      </c>
      <c r="F7" s="20">
        <f t="shared" si="1"/>
        <v>99.67785668938183</v>
      </c>
      <c r="G7" s="84">
        <f t="shared" si="2"/>
        <v>22.6357102848604</v>
      </c>
      <c r="I7" s="24"/>
    </row>
    <row r="8" spans="1:7" ht="24" customHeight="1">
      <c r="A8" s="94" t="s">
        <v>71</v>
      </c>
      <c r="B8" s="66" t="s">
        <v>152</v>
      </c>
      <c r="C8" s="26">
        <v>140.8</v>
      </c>
      <c r="D8" s="26">
        <v>26.1</v>
      </c>
      <c r="E8" s="20">
        <f t="shared" si="0"/>
        <v>114.70000000000002</v>
      </c>
      <c r="F8" s="20">
        <f t="shared" si="1"/>
        <v>18.536931818181817</v>
      </c>
      <c r="G8" s="84">
        <f t="shared" si="2"/>
        <v>0.0018012715735052694</v>
      </c>
    </row>
    <row r="9" spans="1:7" ht="24" customHeight="1">
      <c r="A9" s="94" t="s">
        <v>72</v>
      </c>
      <c r="B9" s="66" t="s">
        <v>73</v>
      </c>
      <c r="C9" s="26">
        <v>99580</v>
      </c>
      <c r="D9" s="26">
        <v>98879.6</v>
      </c>
      <c r="E9" s="20">
        <f t="shared" si="0"/>
        <v>700.3999999999942</v>
      </c>
      <c r="F9" s="20">
        <f t="shared" si="1"/>
        <v>99.29664591283391</v>
      </c>
      <c r="G9" s="84">
        <f t="shared" si="2"/>
        <v>6.824100102665579</v>
      </c>
    </row>
    <row r="10" spans="1:7" ht="18" customHeight="1">
      <c r="A10" s="94" t="s">
        <v>74</v>
      </c>
      <c r="B10" s="66" t="s">
        <v>75</v>
      </c>
      <c r="C10" s="26">
        <v>3563</v>
      </c>
      <c r="D10" s="26">
        <v>3326.7</v>
      </c>
      <c r="E10" s="20">
        <f t="shared" si="0"/>
        <v>236.30000000000018</v>
      </c>
      <c r="F10" s="20">
        <f t="shared" si="1"/>
        <v>93.36794835812518</v>
      </c>
      <c r="G10" s="84">
        <f t="shared" si="2"/>
        <v>0.2295896606735624</v>
      </c>
    </row>
    <row r="11" spans="1:7" ht="18" customHeight="1">
      <c r="A11" s="94" t="s">
        <v>76</v>
      </c>
      <c r="B11" s="66" t="s">
        <v>77</v>
      </c>
      <c r="C11" s="26">
        <v>1816.4</v>
      </c>
      <c r="D11" s="26">
        <v>1196.4</v>
      </c>
      <c r="E11" s="20">
        <f t="shared" si="0"/>
        <v>620</v>
      </c>
      <c r="F11" s="20">
        <f t="shared" si="1"/>
        <v>65.86654921823387</v>
      </c>
      <c r="G11" s="84">
        <f t="shared" si="2"/>
        <v>0.08256863258780475</v>
      </c>
    </row>
    <row r="12" spans="1:7" ht="24" customHeight="1">
      <c r="A12" s="94" t="s">
        <v>78</v>
      </c>
      <c r="B12" s="66" t="s">
        <v>79</v>
      </c>
      <c r="C12" s="26">
        <v>51305.4</v>
      </c>
      <c r="D12" s="26">
        <v>44944.6</v>
      </c>
      <c r="E12" s="20">
        <f t="shared" si="0"/>
        <v>6360.800000000003</v>
      </c>
      <c r="F12" s="20">
        <f t="shared" si="1"/>
        <v>87.60208477080384</v>
      </c>
      <c r="G12" s="84">
        <f t="shared" si="2"/>
        <v>3.1018172552706864</v>
      </c>
    </row>
    <row r="13" spans="1:7" ht="29.25" customHeight="1">
      <c r="A13" s="94" t="s">
        <v>121</v>
      </c>
      <c r="B13" s="66" t="s">
        <v>153</v>
      </c>
      <c r="C13" s="26">
        <v>219</v>
      </c>
      <c r="D13" s="26">
        <v>219</v>
      </c>
      <c r="E13" s="20">
        <f t="shared" si="0"/>
        <v>0</v>
      </c>
      <c r="F13" s="20">
        <f t="shared" si="1"/>
        <v>100</v>
      </c>
      <c r="G13" s="84">
        <f t="shared" si="2"/>
        <v>0.015114117800676397</v>
      </c>
    </row>
    <row r="14" spans="1:7" ht="24" customHeight="1">
      <c r="A14" s="94" t="s">
        <v>80</v>
      </c>
      <c r="B14" s="66" t="s">
        <v>81</v>
      </c>
      <c r="C14" s="26">
        <v>81605.2</v>
      </c>
      <c r="D14" s="26">
        <v>59530.1</v>
      </c>
      <c r="E14" s="20">
        <f t="shared" si="0"/>
        <v>22075.1</v>
      </c>
      <c r="F14" s="20">
        <f t="shared" si="1"/>
        <v>72.94890521682443</v>
      </c>
      <c r="G14" s="84">
        <f t="shared" si="2"/>
        <v>4.108424402219388</v>
      </c>
    </row>
    <row r="15" spans="1:7" ht="24" customHeight="1">
      <c r="A15" s="94" t="s">
        <v>82</v>
      </c>
      <c r="B15" s="66" t="s">
        <v>83</v>
      </c>
      <c r="C15" s="26">
        <v>51142.2</v>
      </c>
      <c r="D15" s="26">
        <v>47381.9</v>
      </c>
      <c r="E15" s="20">
        <f t="shared" si="0"/>
        <v>3760.2999999999956</v>
      </c>
      <c r="F15" s="20">
        <f t="shared" si="1"/>
        <v>92.64736362534268</v>
      </c>
      <c r="G15" s="84">
        <f t="shared" si="2"/>
        <v>3.2700256539720045</v>
      </c>
    </row>
    <row r="16" spans="1:7" ht="24" customHeight="1">
      <c r="A16" s="94" t="s">
        <v>154</v>
      </c>
      <c r="B16" s="66" t="s">
        <v>155</v>
      </c>
      <c r="C16" s="26">
        <v>144.1</v>
      </c>
      <c r="D16" s="26">
        <v>132.8</v>
      </c>
      <c r="E16" s="20">
        <f t="shared" si="0"/>
        <v>11.299999999999983</v>
      </c>
      <c r="F16" s="20">
        <f t="shared" si="1"/>
        <v>92.15822345593338</v>
      </c>
      <c r="G16" s="84">
        <f t="shared" si="2"/>
        <v>0.009165090611551715</v>
      </c>
    </row>
    <row r="17" spans="1:7" ht="27" customHeight="1">
      <c r="A17" s="94" t="s">
        <v>84</v>
      </c>
      <c r="B17" s="66" t="s">
        <v>85</v>
      </c>
      <c r="C17" s="26">
        <v>87.2</v>
      </c>
      <c r="D17" s="26">
        <v>87.2</v>
      </c>
      <c r="E17" s="20">
        <f t="shared" si="0"/>
        <v>0</v>
      </c>
      <c r="F17" s="20">
        <f t="shared" si="1"/>
        <v>100</v>
      </c>
      <c r="G17" s="84">
        <f t="shared" si="2"/>
        <v>0.006018041425657451</v>
      </c>
    </row>
    <row r="18" spans="1:7" ht="42.75" customHeight="1">
      <c r="A18" s="94" t="s">
        <v>86</v>
      </c>
      <c r="B18" s="66" t="s">
        <v>156</v>
      </c>
      <c r="C18" s="26">
        <v>448104.9</v>
      </c>
      <c r="D18" s="26">
        <v>436397.5</v>
      </c>
      <c r="E18" s="20">
        <f t="shared" si="0"/>
        <v>11707.400000000023</v>
      </c>
      <c r="F18" s="20">
        <f t="shared" si="1"/>
        <v>97.38735282742947</v>
      </c>
      <c r="G18" s="84">
        <f t="shared" si="2"/>
        <v>30.117640287309026</v>
      </c>
    </row>
    <row r="19" spans="1:7" ht="48" customHeight="1">
      <c r="A19" s="94" t="s">
        <v>157</v>
      </c>
      <c r="B19" s="66" t="s">
        <v>158</v>
      </c>
      <c r="C19" s="26">
        <v>9714.3</v>
      </c>
      <c r="D19" s="26">
        <v>9679.7</v>
      </c>
      <c r="E19" s="20">
        <f t="shared" si="0"/>
        <v>34.599999999998545</v>
      </c>
      <c r="F19" s="20">
        <f t="shared" si="1"/>
        <v>99.64382405319994</v>
      </c>
      <c r="G19" s="84">
        <f t="shared" si="2"/>
        <v>0.6680371053662435</v>
      </c>
    </row>
    <row r="20" spans="1:7" ht="42" customHeight="1">
      <c r="A20" s="94" t="s">
        <v>87</v>
      </c>
      <c r="B20" s="66" t="s">
        <v>88</v>
      </c>
      <c r="C20" s="26">
        <v>156567</v>
      </c>
      <c r="D20" s="26">
        <v>156393.2</v>
      </c>
      <c r="E20" s="20">
        <f t="shared" si="0"/>
        <v>173.79999999998836</v>
      </c>
      <c r="F20" s="20">
        <f t="shared" si="1"/>
        <v>99.8889932105744</v>
      </c>
      <c r="G20" s="84">
        <f t="shared" si="2"/>
        <v>10.79335729691664</v>
      </c>
    </row>
    <row r="21" spans="1:7" ht="36.75" customHeight="1">
      <c r="A21" s="94" t="s">
        <v>89</v>
      </c>
      <c r="B21" s="66" t="s">
        <v>159</v>
      </c>
      <c r="C21" s="26">
        <v>27710.4</v>
      </c>
      <c r="D21" s="26">
        <v>26889</v>
      </c>
      <c r="E21" s="20">
        <f t="shared" si="0"/>
        <v>821.4000000000015</v>
      </c>
      <c r="F21" s="20">
        <f t="shared" si="1"/>
        <v>97.03576996362376</v>
      </c>
      <c r="G21" s="84">
        <f t="shared" si="2"/>
        <v>1.855723806129624</v>
      </c>
    </row>
    <row r="22" spans="1:7" ht="24" customHeight="1">
      <c r="A22" s="94" t="s">
        <v>90</v>
      </c>
      <c r="B22" s="66" t="s">
        <v>160</v>
      </c>
      <c r="C22" s="26">
        <v>1909.9</v>
      </c>
      <c r="D22" s="26">
        <v>1909.9</v>
      </c>
      <c r="E22" s="20">
        <f t="shared" si="0"/>
        <v>0</v>
      </c>
      <c r="F22" s="20">
        <f t="shared" si="1"/>
        <v>100</v>
      </c>
      <c r="G22" s="84">
        <f t="shared" si="2"/>
        <v>0.13181029035393538</v>
      </c>
    </row>
    <row r="23" spans="1:7" ht="30.75" customHeight="1">
      <c r="A23" s="94" t="s">
        <v>161</v>
      </c>
      <c r="B23" s="66" t="s">
        <v>162</v>
      </c>
      <c r="C23" s="26">
        <v>14809</v>
      </c>
      <c r="D23" s="26">
        <v>14773.3</v>
      </c>
      <c r="E23" s="20">
        <f t="shared" si="0"/>
        <v>35.70000000000073</v>
      </c>
      <c r="F23" s="20">
        <f t="shared" si="1"/>
        <v>99.75893038017422</v>
      </c>
      <c r="G23" s="84">
        <f t="shared" si="2"/>
        <v>1.0195680205695552</v>
      </c>
    </row>
    <row r="24" spans="1:7" ht="36.75" customHeight="1">
      <c r="A24" s="94" t="s">
        <v>163</v>
      </c>
      <c r="B24" s="66" t="s">
        <v>164</v>
      </c>
      <c r="C24" s="26">
        <v>1815.2</v>
      </c>
      <c r="D24" s="26">
        <v>1759.3</v>
      </c>
      <c r="E24" s="20">
        <f t="shared" si="0"/>
        <v>55.90000000000009</v>
      </c>
      <c r="F24" s="20">
        <f t="shared" si="1"/>
        <v>96.92044953724107</v>
      </c>
      <c r="G24" s="84">
        <f t="shared" si="2"/>
        <v>0.12141674633210037</v>
      </c>
    </row>
    <row r="25" spans="1:7" ht="46.5" customHeight="1">
      <c r="A25" s="94" t="s">
        <v>165</v>
      </c>
      <c r="B25" s="66" t="s">
        <v>166</v>
      </c>
      <c r="C25" s="26">
        <v>122864.1</v>
      </c>
      <c r="D25" s="26">
        <v>118234.2</v>
      </c>
      <c r="E25" s="20">
        <f t="shared" si="0"/>
        <v>4629.900000000009</v>
      </c>
      <c r="F25" s="20">
        <f t="shared" si="1"/>
        <v>96.23169013568649</v>
      </c>
      <c r="G25" s="84">
        <f t="shared" si="2"/>
        <v>8.159843045062708</v>
      </c>
    </row>
    <row r="26" spans="1:7" ht="24" customHeight="1">
      <c r="A26" s="94" t="s">
        <v>132</v>
      </c>
      <c r="B26" s="66" t="s">
        <v>133</v>
      </c>
      <c r="C26" s="26">
        <v>6272.7</v>
      </c>
      <c r="D26" s="26">
        <v>6034.2</v>
      </c>
      <c r="E26" s="70">
        <f t="shared" si="0"/>
        <v>238.5</v>
      </c>
      <c r="F26" s="70">
        <f t="shared" si="1"/>
        <v>96.19780955569372</v>
      </c>
      <c r="G26" s="84">
        <f t="shared" si="2"/>
        <v>0.41644570608603426</v>
      </c>
    </row>
    <row r="27" spans="1:7" ht="35.25" customHeight="1">
      <c r="A27" s="94" t="s">
        <v>134</v>
      </c>
      <c r="B27" s="66" t="s">
        <v>135</v>
      </c>
      <c r="C27" s="26">
        <v>1.7</v>
      </c>
      <c r="D27" s="26">
        <v>1.7</v>
      </c>
      <c r="E27" s="70">
        <f aca="true" t="shared" si="3" ref="E27:E38">C27-D27</f>
        <v>0</v>
      </c>
      <c r="F27" s="70">
        <f aca="true" t="shared" si="4" ref="F27:F38">D27/C27*100</f>
        <v>100</v>
      </c>
      <c r="G27" s="84">
        <f t="shared" si="2"/>
        <v>0.00011732420210570717</v>
      </c>
    </row>
    <row r="28" spans="1:7" ht="18" customHeight="1">
      <c r="A28" s="94" t="s">
        <v>136</v>
      </c>
      <c r="B28" s="66" t="s">
        <v>137</v>
      </c>
      <c r="C28" s="26">
        <v>146.6</v>
      </c>
      <c r="D28" s="26">
        <v>146.6</v>
      </c>
      <c r="E28" s="70">
        <f t="shared" si="3"/>
        <v>0</v>
      </c>
      <c r="F28" s="70">
        <f t="shared" si="4"/>
        <v>100</v>
      </c>
      <c r="G28" s="84">
        <f t="shared" si="2"/>
        <v>0.010117487075703924</v>
      </c>
    </row>
    <row r="29" spans="1:7" ht="30" customHeight="1">
      <c r="A29" s="94" t="s">
        <v>138</v>
      </c>
      <c r="B29" s="66" t="s">
        <v>167</v>
      </c>
      <c r="C29" s="26">
        <v>660.5</v>
      </c>
      <c r="D29" s="26">
        <v>349.5</v>
      </c>
      <c r="E29" s="70">
        <f t="shared" si="3"/>
        <v>311</v>
      </c>
      <c r="F29" s="70">
        <f t="shared" si="4"/>
        <v>52.91445874337622</v>
      </c>
      <c r="G29" s="84">
        <f t="shared" si="2"/>
        <v>0.024120475668202742</v>
      </c>
    </row>
    <row r="30" spans="1:7" ht="20.25" customHeight="1">
      <c r="A30" s="94" t="s">
        <v>168</v>
      </c>
      <c r="B30" s="66" t="s">
        <v>169</v>
      </c>
      <c r="C30" s="26">
        <v>250</v>
      </c>
      <c r="D30" s="26">
        <v>250</v>
      </c>
      <c r="E30" s="70">
        <f t="shared" si="3"/>
        <v>0</v>
      </c>
      <c r="F30" s="70">
        <f t="shared" si="4"/>
        <v>100</v>
      </c>
      <c r="G30" s="84">
        <f t="shared" si="2"/>
        <v>0.01725355913319223</v>
      </c>
    </row>
    <row r="31" spans="1:7" ht="22.5" customHeight="1">
      <c r="A31" s="94" t="s">
        <v>91</v>
      </c>
      <c r="B31" s="66" t="s">
        <v>92</v>
      </c>
      <c r="C31" s="26">
        <v>66239.7</v>
      </c>
      <c r="D31" s="26">
        <v>46629.2</v>
      </c>
      <c r="E31" s="70">
        <f t="shared" si="3"/>
        <v>19610.5</v>
      </c>
      <c r="F31" s="70">
        <f t="shared" si="4"/>
        <v>70.3946424878132</v>
      </c>
      <c r="G31" s="84">
        <f t="shared" si="2"/>
        <v>3.2180786381337887</v>
      </c>
    </row>
    <row r="32" spans="1:7" ht="33" customHeight="1">
      <c r="A32" s="94" t="s">
        <v>170</v>
      </c>
      <c r="B32" s="66" t="s">
        <v>171</v>
      </c>
      <c r="C32" s="26">
        <v>256.3</v>
      </c>
      <c r="D32" s="26">
        <v>252.8</v>
      </c>
      <c r="E32" s="70">
        <f t="shared" si="3"/>
        <v>3.5</v>
      </c>
      <c r="F32" s="70">
        <f t="shared" si="4"/>
        <v>98.63441279750292</v>
      </c>
      <c r="G32" s="84">
        <f t="shared" si="2"/>
        <v>0.017446798995483986</v>
      </c>
    </row>
    <row r="33" spans="1:7" ht="18.75" customHeight="1">
      <c r="A33" s="94" t="s">
        <v>172</v>
      </c>
      <c r="B33" s="66" t="s">
        <v>173</v>
      </c>
      <c r="C33" s="26">
        <v>30084.7</v>
      </c>
      <c r="D33" s="26">
        <v>26789</v>
      </c>
      <c r="E33" s="70">
        <f t="shared" si="3"/>
        <v>3295.7000000000007</v>
      </c>
      <c r="F33" s="70">
        <f t="shared" si="4"/>
        <v>89.04526220969463</v>
      </c>
      <c r="G33" s="84">
        <f t="shared" si="2"/>
        <v>1.8488223824763468</v>
      </c>
    </row>
    <row r="34" spans="1:7" ht="33" customHeight="1">
      <c r="A34" s="94" t="s">
        <v>174</v>
      </c>
      <c r="B34" s="66" t="s">
        <v>175</v>
      </c>
      <c r="C34" s="26">
        <v>3195.2</v>
      </c>
      <c r="D34" s="26">
        <v>3135.4</v>
      </c>
      <c r="E34" s="70">
        <f t="shared" si="3"/>
        <v>59.79999999999973</v>
      </c>
      <c r="F34" s="70">
        <f t="shared" si="4"/>
        <v>98.12844266399601</v>
      </c>
      <c r="G34" s="84">
        <f t="shared" si="2"/>
        <v>0.2163872372248437</v>
      </c>
    </row>
    <row r="35" spans="1:7" ht="25.5" customHeight="1">
      <c r="A35" s="94" t="s">
        <v>176</v>
      </c>
      <c r="B35" s="66" t="s">
        <v>177</v>
      </c>
      <c r="C35" s="26">
        <v>461.7</v>
      </c>
      <c r="D35" s="26">
        <v>461.3</v>
      </c>
      <c r="E35" s="70">
        <f t="shared" si="3"/>
        <v>0.39999999999997726</v>
      </c>
      <c r="F35" s="70">
        <f t="shared" si="4"/>
        <v>99.91336365605372</v>
      </c>
      <c r="G35" s="84">
        <f t="shared" si="2"/>
        <v>0.03183626731256631</v>
      </c>
    </row>
    <row r="36" spans="1:7" ht="24" customHeight="1">
      <c r="A36" s="94" t="s">
        <v>178</v>
      </c>
      <c r="B36" s="66" t="s">
        <v>179</v>
      </c>
      <c r="C36" s="26">
        <v>1408.8</v>
      </c>
      <c r="D36" s="26">
        <v>1352.4</v>
      </c>
      <c r="E36" s="70">
        <f t="shared" si="3"/>
        <v>56.399999999999864</v>
      </c>
      <c r="F36" s="70">
        <f t="shared" si="4"/>
        <v>95.99659284497446</v>
      </c>
      <c r="G36" s="84">
        <f t="shared" si="2"/>
        <v>0.09333485348691671</v>
      </c>
    </row>
    <row r="37" spans="1:7" ht="24" customHeight="1">
      <c r="A37" s="94" t="s">
        <v>180</v>
      </c>
      <c r="B37" s="66" t="s">
        <v>181</v>
      </c>
      <c r="C37" s="26">
        <v>11415.7</v>
      </c>
      <c r="D37" s="26">
        <v>11274.3</v>
      </c>
      <c r="E37" s="70">
        <f t="shared" si="3"/>
        <v>141.40000000000146</v>
      </c>
      <c r="F37" s="70">
        <f t="shared" si="4"/>
        <v>98.76135497604176</v>
      </c>
      <c r="G37" s="84">
        <f t="shared" si="2"/>
        <v>0.7780872069413967</v>
      </c>
    </row>
    <row r="38" spans="1:7" ht="32.25" customHeight="1">
      <c r="A38" s="94" t="s">
        <v>182</v>
      </c>
      <c r="B38" s="66" t="s">
        <v>183</v>
      </c>
      <c r="C38" s="26">
        <v>2995.6</v>
      </c>
      <c r="D38" s="26">
        <v>2553.3</v>
      </c>
      <c r="E38" s="85">
        <f t="shared" si="3"/>
        <v>442.2999999999997</v>
      </c>
      <c r="F38" s="85">
        <f t="shared" si="4"/>
        <v>85.23501134997998</v>
      </c>
      <c r="G38" s="86">
        <f t="shared" si="2"/>
        <v>0.17621405013911892</v>
      </c>
    </row>
    <row r="39" spans="1:7" ht="24" customHeight="1">
      <c r="A39" s="67" t="s">
        <v>0</v>
      </c>
      <c r="B39" s="95"/>
      <c r="C39" s="27">
        <v>1537633.6</v>
      </c>
      <c r="D39" s="27">
        <v>1448976.4</v>
      </c>
      <c r="E39" s="68">
        <f>C39-D39</f>
        <v>88657.20000000019</v>
      </c>
      <c r="F39" s="68">
        <f>D39/C39*100</f>
        <v>94.23417906580605</v>
      </c>
      <c r="G39" s="68">
        <f t="shared" si="2"/>
        <v>100</v>
      </c>
    </row>
    <row r="40" ht="34.5" customHeight="1"/>
  </sheetData>
  <sheetProtection/>
  <mergeCells count="1">
    <mergeCell ref="A3:F3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4">
      <selection activeCell="E27" sqref="E27"/>
    </sheetView>
  </sheetViews>
  <sheetFormatPr defaultColWidth="9.140625" defaultRowHeight="12.75" customHeight="1"/>
  <cols>
    <col min="1" max="1" width="32.28125" style="11" customWidth="1"/>
    <col min="2" max="2" width="13.00390625" style="24" customWidth="1"/>
    <col min="3" max="3" width="12.7109375" style="25" customWidth="1"/>
    <col min="4" max="4" width="12.00390625" style="24" customWidth="1"/>
    <col min="5" max="5" width="11.28125" style="11" customWidth="1"/>
    <col min="6" max="6" width="9.00390625" style="11" customWidth="1"/>
    <col min="7" max="16384" width="9.140625" style="11" customWidth="1"/>
  </cols>
  <sheetData>
    <row r="1" spans="1:6" ht="12.75">
      <c r="A1" s="12"/>
      <c r="B1" s="22"/>
      <c r="C1" s="22"/>
      <c r="D1" s="22"/>
      <c r="E1" s="16"/>
      <c r="F1" s="23" t="s">
        <v>93</v>
      </c>
    </row>
    <row r="2" spans="1:6" ht="52.5" customHeight="1">
      <c r="A2" s="101" t="s">
        <v>222</v>
      </c>
      <c r="B2" s="101"/>
      <c r="C2" s="101"/>
      <c r="D2" s="101"/>
      <c r="E2" s="101"/>
      <c r="F2" s="101"/>
    </row>
    <row r="3" spans="1:6" ht="12.75">
      <c r="A3" s="12"/>
      <c r="B3" s="22"/>
      <c r="C3" s="22"/>
      <c r="D3" s="22"/>
      <c r="E3" s="16"/>
      <c r="F3" s="23" t="s">
        <v>96</v>
      </c>
    </row>
    <row r="4" spans="1:6" ht="33.75" customHeight="1">
      <c r="A4" s="64" t="s">
        <v>97</v>
      </c>
      <c r="B4" s="64" t="s">
        <v>223</v>
      </c>
      <c r="C4" s="65" t="s">
        <v>144</v>
      </c>
      <c r="D4" s="65" t="s">
        <v>145</v>
      </c>
      <c r="E4" s="38" t="s">
        <v>146</v>
      </c>
      <c r="F4" s="38" t="s">
        <v>64</v>
      </c>
    </row>
    <row r="5" spans="1:6" ht="23.25" customHeight="1">
      <c r="A5" s="87" t="s">
        <v>184</v>
      </c>
      <c r="B5" s="26">
        <v>174056.2</v>
      </c>
      <c r="C5" s="26">
        <v>173808.4</v>
      </c>
      <c r="D5" s="20">
        <f aca="true" t="shared" si="0" ref="D5:D28">B5-C5</f>
        <v>247.80000000001746</v>
      </c>
      <c r="E5" s="20">
        <f aca="true" t="shared" si="1" ref="E5:E28">C5/B5*100</f>
        <v>99.85763219006274</v>
      </c>
      <c r="F5" s="88">
        <f aca="true" t="shared" si="2" ref="F5:F28">C5/$C$28*100</f>
        <v>11.995254028982115</v>
      </c>
    </row>
    <row r="6" spans="1:6" ht="18" customHeight="1">
      <c r="A6" s="87" t="s">
        <v>185</v>
      </c>
      <c r="B6" s="26">
        <v>154344.5</v>
      </c>
      <c r="C6" s="26">
        <v>118187.3</v>
      </c>
      <c r="D6" s="20">
        <f t="shared" si="0"/>
        <v>36157.2</v>
      </c>
      <c r="E6" s="20">
        <f t="shared" si="1"/>
        <v>76.57370363051486</v>
      </c>
      <c r="F6" s="88">
        <f t="shared" si="2"/>
        <v>8.156606277369322</v>
      </c>
    </row>
    <row r="7" spans="1:6" ht="18" customHeight="1">
      <c r="A7" s="87" t="s">
        <v>186</v>
      </c>
      <c r="B7" s="26">
        <v>39994.4</v>
      </c>
      <c r="C7" s="26">
        <v>39904.7</v>
      </c>
      <c r="D7" s="20">
        <f t="shared" si="0"/>
        <v>89.70000000000437</v>
      </c>
      <c r="E7" s="20">
        <f t="shared" si="1"/>
        <v>99.77571860060407</v>
      </c>
      <c r="F7" s="88">
        <f t="shared" si="2"/>
        <v>2.753992404569184</v>
      </c>
    </row>
    <row r="8" spans="1:6" ht="18" customHeight="1">
      <c r="A8" s="87" t="s">
        <v>187</v>
      </c>
      <c r="B8" s="26">
        <v>44584.6</v>
      </c>
      <c r="C8" s="26">
        <v>43244.8</v>
      </c>
      <c r="D8" s="20">
        <f t="shared" si="0"/>
        <v>1339.7999999999956</v>
      </c>
      <c r="E8" s="20">
        <f t="shared" si="1"/>
        <v>96.99492649928452</v>
      </c>
      <c r="F8" s="88">
        <f t="shared" si="2"/>
        <v>2.984506856012286</v>
      </c>
    </row>
    <row r="9" spans="1:6" ht="18" customHeight="1">
      <c r="A9" s="87" t="s">
        <v>188</v>
      </c>
      <c r="B9" s="26">
        <v>31425.1</v>
      </c>
      <c r="C9" s="26">
        <v>30708.9</v>
      </c>
      <c r="D9" s="20">
        <f t="shared" si="0"/>
        <v>716.1999999999971</v>
      </c>
      <c r="E9" s="20">
        <f t="shared" si="1"/>
        <v>97.72093008455026</v>
      </c>
      <c r="F9" s="88">
        <f t="shared" si="2"/>
        <v>2.119351288261148</v>
      </c>
    </row>
    <row r="10" spans="1:6" ht="18" customHeight="1">
      <c r="A10" s="87" t="s">
        <v>189</v>
      </c>
      <c r="B10" s="26">
        <v>43766.4</v>
      </c>
      <c r="C10" s="26">
        <v>42952.9</v>
      </c>
      <c r="D10" s="20">
        <f t="shared" si="0"/>
        <v>813.5</v>
      </c>
      <c r="E10" s="20">
        <f t="shared" si="1"/>
        <v>98.14126818746801</v>
      </c>
      <c r="F10" s="88">
        <f t="shared" si="2"/>
        <v>2.964361600368371</v>
      </c>
    </row>
    <row r="11" spans="1:6" ht="18" customHeight="1">
      <c r="A11" s="87" t="s">
        <v>190</v>
      </c>
      <c r="B11" s="26">
        <v>34329.8</v>
      </c>
      <c r="C11" s="26">
        <v>31812.2</v>
      </c>
      <c r="D11" s="20">
        <f t="shared" si="0"/>
        <v>2517.600000000002</v>
      </c>
      <c r="E11" s="20">
        <f t="shared" si="1"/>
        <v>92.66642974908098</v>
      </c>
      <c r="F11" s="88">
        <f t="shared" si="2"/>
        <v>2.195494695427752</v>
      </c>
    </row>
    <row r="12" spans="1:6" ht="23.25" customHeight="1">
      <c r="A12" s="87" t="s">
        <v>191</v>
      </c>
      <c r="B12" s="26">
        <v>33963.5</v>
      </c>
      <c r="C12" s="26">
        <v>33066.9</v>
      </c>
      <c r="D12" s="20">
        <f t="shared" si="0"/>
        <v>896.5999999999985</v>
      </c>
      <c r="E12" s="20">
        <f t="shared" si="1"/>
        <v>97.36010717387784</v>
      </c>
      <c r="F12" s="88">
        <f t="shared" si="2"/>
        <v>2.282086858005417</v>
      </c>
    </row>
    <row r="13" spans="1:6" ht="18" customHeight="1">
      <c r="A13" s="87" t="s">
        <v>192</v>
      </c>
      <c r="B13" s="26">
        <v>30385.1</v>
      </c>
      <c r="C13" s="26">
        <v>29912.9</v>
      </c>
      <c r="D13" s="20">
        <f t="shared" si="0"/>
        <v>472.1999999999971</v>
      </c>
      <c r="E13" s="20">
        <f t="shared" si="1"/>
        <v>98.4459488367654</v>
      </c>
      <c r="F13" s="88">
        <f t="shared" si="2"/>
        <v>2.0644159559810635</v>
      </c>
    </row>
    <row r="14" spans="1:6" ht="18" customHeight="1">
      <c r="A14" s="87" t="s">
        <v>193</v>
      </c>
      <c r="B14" s="26">
        <v>43413.4</v>
      </c>
      <c r="C14" s="26">
        <v>42759.9</v>
      </c>
      <c r="D14" s="20">
        <f t="shared" si="0"/>
        <v>653.5</v>
      </c>
      <c r="E14" s="20">
        <f t="shared" si="1"/>
        <v>98.49470440002396</v>
      </c>
      <c r="F14" s="88">
        <f t="shared" si="2"/>
        <v>2.9510418527175464</v>
      </c>
    </row>
    <row r="15" spans="1:6" ht="26.25" customHeight="1">
      <c r="A15" s="87" t="s">
        <v>194</v>
      </c>
      <c r="B15" s="26">
        <v>10936.3</v>
      </c>
      <c r="C15" s="26">
        <v>10812.1</v>
      </c>
      <c r="D15" s="20">
        <f t="shared" si="0"/>
        <v>124.19999999999891</v>
      </c>
      <c r="E15" s="20">
        <f t="shared" si="1"/>
        <v>98.8643325439134</v>
      </c>
      <c r="F15" s="88">
        <f t="shared" si="2"/>
        <v>0.746188826815951</v>
      </c>
    </row>
    <row r="16" spans="1:6" ht="18" customHeight="1">
      <c r="A16" s="87" t="s">
        <v>195</v>
      </c>
      <c r="B16" s="26">
        <v>18208.1</v>
      </c>
      <c r="C16" s="26">
        <v>17505.8</v>
      </c>
      <c r="D16" s="20">
        <f t="shared" si="0"/>
        <v>702.2999999999993</v>
      </c>
      <c r="E16" s="20">
        <f t="shared" si="1"/>
        <v>96.14292540133238</v>
      </c>
      <c r="F16" s="88">
        <f t="shared" si="2"/>
        <v>1.2081494218953464</v>
      </c>
    </row>
    <row r="17" spans="1:6" ht="18" customHeight="1">
      <c r="A17" s="87" t="s">
        <v>122</v>
      </c>
      <c r="B17" s="26">
        <v>14294.4</v>
      </c>
      <c r="C17" s="26">
        <v>14190.7</v>
      </c>
      <c r="D17" s="20">
        <f t="shared" si="0"/>
        <v>103.69999999999891</v>
      </c>
      <c r="E17" s="20">
        <f t="shared" si="1"/>
        <v>99.27454107902396</v>
      </c>
      <c r="F17" s="88">
        <f t="shared" si="2"/>
        <v>0.979360326365564</v>
      </c>
    </row>
    <row r="18" spans="1:6" ht="24" customHeight="1">
      <c r="A18" s="87" t="s">
        <v>196</v>
      </c>
      <c r="B18" s="26">
        <v>39005.2</v>
      </c>
      <c r="C18" s="26">
        <v>38485.4</v>
      </c>
      <c r="D18" s="20">
        <f t="shared" si="0"/>
        <v>519.7999999999956</v>
      </c>
      <c r="E18" s="20">
        <f t="shared" si="1"/>
        <v>98.66735717288978</v>
      </c>
      <c r="F18" s="88">
        <f t="shared" si="2"/>
        <v>2.656040498658226</v>
      </c>
    </row>
    <row r="19" spans="1:6" ht="18" customHeight="1">
      <c r="A19" s="87" t="s">
        <v>123</v>
      </c>
      <c r="B19" s="26">
        <v>8606.1</v>
      </c>
      <c r="C19" s="26">
        <v>8480.1</v>
      </c>
      <c r="D19" s="20">
        <f t="shared" si="0"/>
        <v>126</v>
      </c>
      <c r="E19" s="20">
        <f t="shared" si="1"/>
        <v>98.53592219472235</v>
      </c>
      <c r="F19" s="88">
        <f t="shared" si="2"/>
        <v>0.5852476272215339</v>
      </c>
    </row>
    <row r="20" spans="1:6" ht="18" customHeight="1">
      <c r="A20" s="87" t="s">
        <v>197</v>
      </c>
      <c r="B20" s="26">
        <v>24542.1</v>
      </c>
      <c r="C20" s="26">
        <v>24427.9</v>
      </c>
      <c r="D20" s="20">
        <f t="shared" si="0"/>
        <v>114.19999999999709</v>
      </c>
      <c r="E20" s="20">
        <f t="shared" si="1"/>
        <v>99.53467714661745</v>
      </c>
      <c r="F20" s="88">
        <f t="shared" si="2"/>
        <v>1.6858728685988262</v>
      </c>
    </row>
    <row r="21" spans="1:6" ht="30" customHeight="1">
      <c r="A21" s="87" t="s">
        <v>198</v>
      </c>
      <c r="B21" s="26">
        <v>631857.5</v>
      </c>
      <c r="C21" s="26">
        <v>613089.2</v>
      </c>
      <c r="D21" s="20">
        <f t="shared" si="0"/>
        <v>18768.300000000047</v>
      </c>
      <c r="E21" s="20">
        <f t="shared" si="1"/>
        <v>97.02966254258277</v>
      </c>
      <c r="F21" s="88">
        <f t="shared" si="2"/>
        <v>42.311883064486075</v>
      </c>
    </row>
    <row r="22" spans="1:6" ht="33.75" customHeight="1">
      <c r="A22" s="87" t="s">
        <v>199</v>
      </c>
      <c r="B22" s="26">
        <v>5211.1</v>
      </c>
      <c r="C22" s="26">
        <v>4982.1</v>
      </c>
      <c r="D22" s="20">
        <f t="shared" si="0"/>
        <v>229</v>
      </c>
      <c r="E22" s="20">
        <f t="shared" si="1"/>
        <v>95.6055343401585</v>
      </c>
      <c r="F22" s="88">
        <f t="shared" si="2"/>
        <v>0.3438358278299081</v>
      </c>
    </row>
    <row r="23" spans="1:6" ht="18" customHeight="1">
      <c r="A23" s="87" t="s">
        <v>200</v>
      </c>
      <c r="B23" s="26">
        <v>17630.6</v>
      </c>
      <c r="C23" s="26">
        <v>17520.3</v>
      </c>
      <c r="D23" s="20">
        <f t="shared" si="0"/>
        <v>110.29999999999927</v>
      </c>
      <c r="E23" s="20">
        <f t="shared" si="1"/>
        <v>99.37438317470762</v>
      </c>
      <c r="F23" s="88">
        <f t="shared" si="2"/>
        <v>1.2091501283250714</v>
      </c>
    </row>
    <row r="24" spans="1:6" ht="51" customHeight="1">
      <c r="A24" s="87" t="s">
        <v>201</v>
      </c>
      <c r="B24" s="26">
        <v>17103</v>
      </c>
      <c r="C24" s="26">
        <v>16798.5</v>
      </c>
      <c r="D24" s="20">
        <f t="shared" si="0"/>
        <v>304.5</v>
      </c>
      <c r="E24" s="20">
        <f t="shared" si="1"/>
        <v>98.21961059463253</v>
      </c>
      <c r="F24" s="88">
        <f t="shared" si="2"/>
        <v>1.159335652395719</v>
      </c>
    </row>
    <row r="25" spans="1:6" ht="21" customHeight="1">
      <c r="A25" s="87" t="s">
        <v>202</v>
      </c>
      <c r="B25" s="26">
        <v>2599</v>
      </c>
      <c r="C25" s="26">
        <v>2594.8</v>
      </c>
      <c r="D25" s="20">
        <f t="shared" si="0"/>
        <v>4.199999999999818</v>
      </c>
      <c r="E25" s="20">
        <f t="shared" si="1"/>
        <v>99.83839938437862</v>
      </c>
      <c r="F25" s="88">
        <f t="shared" si="2"/>
        <v>0.17907814095522884</v>
      </c>
    </row>
    <row r="26" spans="1:6" ht="44.25" customHeight="1">
      <c r="A26" s="87" t="s">
        <v>203</v>
      </c>
      <c r="B26" s="26">
        <v>64017.3</v>
      </c>
      <c r="C26" s="26">
        <v>41773.2</v>
      </c>
      <c r="D26" s="20">
        <f t="shared" si="0"/>
        <v>22244.100000000006</v>
      </c>
      <c r="E26" s="20">
        <f t="shared" si="1"/>
        <v>65.25298630214019</v>
      </c>
      <c r="F26" s="88">
        <f t="shared" si="2"/>
        <v>2.882945505530663</v>
      </c>
    </row>
    <row r="27" spans="1:6" ht="34.5" customHeight="1">
      <c r="A27" s="87" t="s">
        <v>204</v>
      </c>
      <c r="B27" s="26">
        <v>53359.8</v>
      </c>
      <c r="C27" s="26">
        <v>51957.3</v>
      </c>
      <c r="D27" s="20">
        <f t="shared" si="0"/>
        <v>1402.5</v>
      </c>
      <c r="E27" s="20">
        <f t="shared" si="1"/>
        <v>97.37161683514556</v>
      </c>
      <c r="F27" s="88">
        <f t="shared" si="2"/>
        <v>3.5857933918040352</v>
      </c>
    </row>
    <row r="28" spans="1:6" ht="22.5" customHeight="1">
      <c r="A28" s="89" t="s">
        <v>0</v>
      </c>
      <c r="B28" s="27">
        <v>1537633.6</v>
      </c>
      <c r="C28" s="27">
        <v>1448976.4</v>
      </c>
      <c r="D28" s="27">
        <f t="shared" si="0"/>
        <v>88657.20000000019</v>
      </c>
      <c r="E28" s="27">
        <f t="shared" si="1"/>
        <v>94.23417906580605</v>
      </c>
      <c r="F28" s="90">
        <f t="shared" si="2"/>
        <v>100</v>
      </c>
    </row>
    <row r="29" ht="18" customHeight="1"/>
    <row r="30" ht="38.25" customHeight="1"/>
    <row r="31" ht="33" customHeight="1"/>
    <row r="32" ht="18" customHeight="1"/>
    <row r="33" ht="18" customHeight="1"/>
    <row r="34" ht="18" customHeight="1"/>
  </sheetData>
  <sheetProtection/>
  <mergeCells count="1">
    <mergeCell ref="A2:F2"/>
  </mergeCells>
  <printOptions/>
  <pageMargins left="0.5118110236220472" right="0" top="0.5905511811023623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3.421875" style="19" customWidth="1"/>
    <col min="2" max="2" width="12.28125" style="11" customWidth="1"/>
    <col min="3" max="3" width="12.00390625" style="12" customWidth="1"/>
    <col min="4" max="4" width="11.7109375" style="11" customWidth="1"/>
    <col min="5" max="5" width="11.421875" style="11" customWidth="1"/>
    <col min="6" max="6" width="9.8515625" style="11" customWidth="1"/>
    <col min="7" max="16384" width="8.8515625" style="11" customWidth="1"/>
  </cols>
  <sheetData>
    <row r="1" spans="1:6" s="6" customFormat="1" ht="12.75">
      <c r="A1" s="55"/>
      <c r="C1" s="7"/>
      <c r="D1" s="61"/>
      <c r="E1" s="61"/>
      <c r="F1" s="17" t="s">
        <v>94</v>
      </c>
    </row>
    <row r="2" spans="1:5" s="6" customFormat="1" ht="12.75">
      <c r="A2" s="56"/>
      <c r="B2" s="9"/>
      <c r="C2" s="10"/>
      <c r="D2" s="9"/>
      <c r="E2" s="9"/>
    </row>
    <row r="3" spans="1:6" s="6" customFormat="1" ht="22.5" customHeight="1">
      <c r="A3" s="56"/>
      <c r="B3" s="9"/>
      <c r="C3" s="10"/>
      <c r="D3" s="9"/>
      <c r="E3" s="9"/>
      <c r="F3" s="8"/>
    </row>
    <row r="4" spans="1:6" s="6" customFormat="1" ht="48" customHeight="1">
      <c r="A4" s="101" t="s">
        <v>224</v>
      </c>
      <c r="B4" s="101"/>
      <c r="C4" s="101"/>
      <c r="D4" s="101"/>
      <c r="E4" s="101"/>
      <c r="F4" s="101"/>
    </row>
    <row r="5" spans="1:6" s="6" customFormat="1" ht="23.25" customHeight="1">
      <c r="A5" s="57"/>
      <c r="B5" s="54"/>
      <c r="C5" s="54"/>
      <c r="D5" s="54"/>
      <c r="E5" s="54"/>
      <c r="F5" s="54"/>
    </row>
    <row r="6" spans="1:6" ht="34.5" customHeight="1">
      <c r="A6" s="64" t="s">
        <v>95</v>
      </c>
      <c r="B6" s="64" t="s">
        <v>223</v>
      </c>
      <c r="C6" s="65" t="s">
        <v>144</v>
      </c>
      <c r="D6" s="65" t="s">
        <v>145</v>
      </c>
      <c r="E6" s="38" t="s">
        <v>146</v>
      </c>
      <c r="F6" s="38" t="s">
        <v>64</v>
      </c>
    </row>
    <row r="7" spans="1:6" s="60" customFormat="1" ht="48.75" customHeight="1">
      <c r="A7" s="98" t="s">
        <v>225</v>
      </c>
      <c r="B7" s="99">
        <v>103.8</v>
      </c>
      <c r="C7" s="99">
        <v>100.1</v>
      </c>
      <c r="D7" s="73">
        <f>B7-C7</f>
        <v>3.700000000000003</v>
      </c>
      <c r="E7" s="73">
        <f>C7/$B$7*100</f>
        <v>96.4354527938343</v>
      </c>
      <c r="F7" s="73">
        <f>C7/C14*100</f>
        <v>0.007681023146045791</v>
      </c>
    </row>
    <row r="8" spans="1:6" ht="48.75" customHeight="1">
      <c r="A8" s="98" t="s">
        <v>205</v>
      </c>
      <c r="B8" s="99">
        <v>118509.2</v>
      </c>
      <c r="C8" s="99">
        <v>94599.4</v>
      </c>
      <c r="D8" s="74">
        <f aca="true" t="shared" si="0" ref="D8:D13">B8-C8</f>
        <v>23909.800000000003</v>
      </c>
      <c r="E8" s="73">
        <f aca="true" t="shared" si="1" ref="E8:E14">C8/B8*100</f>
        <v>79.82451995288129</v>
      </c>
      <c r="F8" s="73">
        <f aca="true" t="shared" si="2" ref="F8:F14">C8/$C$14*100</f>
        <v>7.25894286715329</v>
      </c>
    </row>
    <row r="9" spans="1:6" ht="48.75" customHeight="1">
      <c r="A9" s="98" t="s">
        <v>206</v>
      </c>
      <c r="B9" s="99">
        <v>8804.9</v>
      </c>
      <c r="C9" s="99">
        <v>8422.6</v>
      </c>
      <c r="D9" s="74">
        <f t="shared" si="0"/>
        <v>382.2999999999993</v>
      </c>
      <c r="E9" s="73">
        <f t="shared" si="1"/>
        <v>95.65809946734205</v>
      </c>
      <c r="F9" s="73">
        <f t="shared" si="2"/>
        <v>0.646295559938914</v>
      </c>
    </row>
    <row r="10" spans="1:6" ht="48.75" customHeight="1">
      <c r="A10" s="98" t="s">
        <v>207</v>
      </c>
      <c r="B10" s="99">
        <v>910745.1</v>
      </c>
      <c r="C10" s="99">
        <v>886972.4</v>
      </c>
      <c r="D10" s="74">
        <f t="shared" si="0"/>
        <v>23772.699999999953</v>
      </c>
      <c r="E10" s="73">
        <f t="shared" si="1"/>
        <v>97.3897526322129</v>
      </c>
      <c r="F10" s="73">
        <f t="shared" si="2"/>
        <v>68.06049484818968</v>
      </c>
    </row>
    <row r="11" spans="1:6" ht="48.75" customHeight="1">
      <c r="A11" s="98" t="s">
        <v>208</v>
      </c>
      <c r="B11" s="99">
        <v>12.5</v>
      </c>
      <c r="C11" s="99">
        <v>12.5</v>
      </c>
      <c r="D11" s="74">
        <f t="shared" si="0"/>
        <v>0</v>
      </c>
      <c r="E11" s="73">
        <f t="shared" si="1"/>
        <v>100</v>
      </c>
      <c r="F11" s="73">
        <f t="shared" si="2"/>
        <v>0.0009591687245311929</v>
      </c>
    </row>
    <row r="12" spans="1:6" ht="48.75" customHeight="1">
      <c r="A12" s="98" t="s">
        <v>209</v>
      </c>
      <c r="B12" s="99">
        <v>173981.6</v>
      </c>
      <c r="C12" s="99">
        <v>173733.9</v>
      </c>
      <c r="D12" s="74">
        <f t="shared" si="0"/>
        <v>247.70000000001164</v>
      </c>
      <c r="E12" s="73">
        <f t="shared" si="1"/>
        <v>99.8576286227969</v>
      </c>
      <c r="F12" s="73">
        <f t="shared" si="2"/>
        <v>13.331209861666386</v>
      </c>
    </row>
    <row r="13" spans="1:6" ht="48" customHeight="1">
      <c r="A13" s="98" t="s">
        <v>210</v>
      </c>
      <c r="B13" s="99">
        <v>162655.6</v>
      </c>
      <c r="C13" s="99">
        <v>139371</v>
      </c>
      <c r="D13" s="74">
        <f t="shared" si="0"/>
        <v>23284.600000000006</v>
      </c>
      <c r="E13" s="73">
        <f t="shared" si="1"/>
        <v>85.68472281310942</v>
      </c>
      <c r="F13" s="73">
        <f t="shared" si="2"/>
        <v>10.694424344530951</v>
      </c>
    </row>
    <row r="14" spans="1:6" ht="17.25" customHeight="1">
      <c r="A14" s="95"/>
      <c r="B14" s="27">
        <v>1374812.6</v>
      </c>
      <c r="C14" s="27">
        <v>1303211.8</v>
      </c>
      <c r="D14" s="71">
        <f>B14-C14</f>
        <v>71600.80000000005</v>
      </c>
      <c r="E14" s="71">
        <f t="shared" si="1"/>
        <v>94.7919592823051</v>
      </c>
      <c r="F14" s="71">
        <f t="shared" si="2"/>
        <v>100</v>
      </c>
    </row>
  </sheetData>
  <sheetProtection/>
  <mergeCells count="1">
    <mergeCell ref="A4:F4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3.5">
      <c r="A1" s="29"/>
      <c r="B1" s="30"/>
      <c r="C1" s="30"/>
      <c r="D1" s="62"/>
      <c r="E1" s="62"/>
      <c r="F1" s="62"/>
      <c r="G1" s="63" t="s">
        <v>98</v>
      </c>
    </row>
    <row r="2" spans="1:7" ht="26.25" customHeight="1">
      <c r="A2" s="29"/>
      <c r="B2" s="30"/>
      <c r="C2" s="30"/>
      <c r="D2" s="30"/>
      <c r="E2" s="30"/>
      <c r="F2" s="30"/>
      <c r="G2" s="30"/>
    </row>
    <row r="3" spans="1:7" ht="13.5">
      <c r="A3" s="29"/>
      <c r="B3" s="30"/>
      <c r="C3" s="30"/>
      <c r="D3" s="30"/>
      <c r="E3" s="30"/>
      <c r="F3" s="30"/>
      <c r="G3" s="30"/>
    </row>
    <row r="4" spans="1:7" s="5" customFormat="1" ht="18" customHeight="1">
      <c r="A4" s="106" t="s">
        <v>99</v>
      </c>
      <c r="B4" s="106"/>
      <c r="C4" s="106"/>
      <c r="D4" s="106"/>
      <c r="E4" s="106"/>
      <c r="F4" s="106"/>
      <c r="G4" s="59"/>
    </row>
    <row r="5" spans="1:7" ht="30" customHeight="1">
      <c r="A5" s="106" t="s">
        <v>214</v>
      </c>
      <c r="B5" s="106"/>
      <c r="C5" s="106"/>
      <c r="D5" s="106"/>
      <c r="E5" s="106"/>
      <c r="F5" s="106"/>
      <c r="G5" s="59"/>
    </row>
    <row r="6" spans="1:7" ht="9.75" customHeight="1">
      <c r="A6" s="29"/>
      <c r="B6" s="29"/>
      <c r="C6" s="29"/>
      <c r="D6" s="29"/>
      <c r="E6" s="29"/>
      <c r="F6" s="29"/>
      <c r="G6" s="29"/>
    </row>
    <row r="7" spans="1:7" ht="33" customHeight="1">
      <c r="A7" s="104" t="s">
        <v>100</v>
      </c>
      <c r="B7" s="102" t="s">
        <v>211</v>
      </c>
      <c r="C7" s="103"/>
      <c r="D7" s="102" t="s">
        <v>212</v>
      </c>
      <c r="E7" s="103"/>
      <c r="F7" s="105" t="s">
        <v>108</v>
      </c>
      <c r="G7" s="105"/>
    </row>
    <row r="8" spans="1:7" ht="42" customHeight="1">
      <c r="A8" s="104"/>
      <c r="B8" s="31" t="s">
        <v>101</v>
      </c>
      <c r="C8" s="31" t="s">
        <v>102</v>
      </c>
      <c r="D8" s="32" t="s">
        <v>101</v>
      </c>
      <c r="E8" s="32" t="s">
        <v>102</v>
      </c>
      <c r="F8" s="33" t="s">
        <v>110</v>
      </c>
      <c r="G8" s="33" t="s">
        <v>111</v>
      </c>
    </row>
    <row r="9" spans="1:7" s="36" customFormat="1" ht="9" customHeight="1">
      <c r="A9" s="34">
        <v>1</v>
      </c>
      <c r="B9" s="34">
        <v>4</v>
      </c>
      <c r="C9" s="34">
        <v>5</v>
      </c>
      <c r="D9" s="35">
        <v>4</v>
      </c>
      <c r="E9" s="35">
        <v>5</v>
      </c>
      <c r="F9" s="35" t="s">
        <v>109</v>
      </c>
      <c r="G9" s="35">
        <v>7</v>
      </c>
    </row>
    <row r="10" spans="1:7" ht="12.75" customHeight="1">
      <c r="A10" s="41" t="s">
        <v>103</v>
      </c>
      <c r="B10" s="50">
        <v>378.1</v>
      </c>
      <c r="C10" s="49">
        <f>B10/$B$13*100</f>
        <v>40.551265551265544</v>
      </c>
      <c r="D10" s="50">
        <f>D22</f>
        <v>20.6</v>
      </c>
      <c r="E10" s="50">
        <f>D10/$D$13*100</f>
        <v>10.269192422731804</v>
      </c>
      <c r="F10" s="50">
        <f>D10-B10</f>
        <v>-357.5</v>
      </c>
      <c r="G10" s="51">
        <f>F10/B10*100</f>
        <v>-94.5517058979106</v>
      </c>
    </row>
    <row r="11" spans="1:7" ht="14.25">
      <c r="A11" s="41" t="s">
        <v>104</v>
      </c>
      <c r="B11" s="50">
        <v>513.2</v>
      </c>
      <c r="C11" s="49">
        <f>B11/$B$13*100</f>
        <v>55.04075504075504</v>
      </c>
      <c r="D11" s="50">
        <f>D25</f>
        <v>154.3</v>
      </c>
      <c r="E11" s="50">
        <f>D11/$D$13*100</f>
        <v>76.91924227318046</v>
      </c>
      <c r="F11" s="50">
        <f>D11-B11</f>
        <v>-358.90000000000003</v>
      </c>
      <c r="G11" s="51">
        <f>F11/B11*100</f>
        <v>-69.93374902572097</v>
      </c>
    </row>
    <row r="12" spans="1:7" ht="14.25">
      <c r="A12" s="41" t="s">
        <v>105</v>
      </c>
      <c r="B12" s="50">
        <v>41.1</v>
      </c>
      <c r="C12" s="49">
        <f>B12/$B$13*100</f>
        <v>4.407979407979408</v>
      </c>
      <c r="D12" s="50">
        <f>D28</f>
        <v>25.700000000000003</v>
      </c>
      <c r="E12" s="50">
        <f>D12/$D$13*100</f>
        <v>12.811565304087738</v>
      </c>
      <c r="F12" s="50">
        <f>D12-B12</f>
        <v>-15.399999999999999</v>
      </c>
      <c r="G12" s="51">
        <f>F12/B12*100</f>
        <v>-37.46958637469586</v>
      </c>
    </row>
    <row r="13" spans="1:7" ht="14.25">
      <c r="A13" s="42" t="s">
        <v>106</v>
      </c>
      <c r="B13" s="39">
        <f>B10+B11+B12</f>
        <v>932.4000000000001</v>
      </c>
      <c r="C13" s="40">
        <f>SUM(C10:C12)</f>
        <v>100</v>
      </c>
      <c r="D13" s="39">
        <f>D10+D11+D12</f>
        <v>200.60000000000002</v>
      </c>
      <c r="E13" s="40">
        <f>SUM(E10:E12)</f>
        <v>100</v>
      </c>
      <c r="F13" s="39">
        <f>D13-B13</f>
        <v>-731.8000000000001</v>
      </c>
      <c r="G13" s="40">
        <f>F13/B13*100</f>
        <v>-78.4856284856285</v>
      </c>
    </row>
    <row r="14" spans="1:6" ht="13.5">
      <c r="A14" s="4"/>
      <c r="B14" s="107"/>
      <c r="C14" s="107"/>
      <c r="F14" s="28"/>
    </row>
    <row r="15" ht="27" customHeight="1"/>
    <row r="16" spans="1:7" s="5" customFormat="1" ht="18" customHeight="1">
      <c r="A16" s="106" t="s">
        <v>99</v>
      </c>
      <c r="B16" s="106"/>
      <c r="C16" s="106"/>
      <c r="D16" s="106"/>
      <c r="E16" s="106"/>
      <c r="F16" s="106"/>
      <c r="G16" s="59"/>
    </row>
    <row r="17" spans="1:7" ht="30" customHeight="1">
      <c r="A17" s="106" t="s">
        <v>213</v>
      </c>
      <c r="B17" s="106"/>
      <c r="C17" s="106"/>
      <c r="D17" s="106"/>
      <c r="E17" s="106"/>
      <c r="F17" s="106"/>
      <c r="G17" s="59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04" t="s">
        <v>124</v>
      </c>
      <c r="B19" s="102" t="s">
        <v>211</v>
      </c>
      <c r="C19" s="103"/>
      <c r="D19" s="102" t="s">
        <v>212</v>
      </c>
      <c r="E19" s="103"/>
      <c r="F19" s="102" t="s">
        <v>108</v>
      </c>
      <c r="G19" s="103"/>
    </row>
    <row r="20" spans="1:7" s="1" customFormat="1" ht="34.5" customHeight="1">
      <c r="A20" s="104"/>
      <c r="B20" s="31" t="s">
        <v>101</v>
      </c>
      <c r="C20" s="31" t="s">
        <v>102</v>
      </c>
      <c r="D20" s="31" t="s">
        <v>101</v>
      </c>
      <c r="E20" s="31" t="s">
        <v>102</v>
      </c>
      <c r="F20" s="31" t="s">
        <v>110</v>
      </c>
      <c r="G20" s="31" t="s">
        <v>111</v>
      </c>
    </row>
    <row r="21" spans="1:7" s="2" customFormat="1" ht="9.75">
      <c r="A21" s="34">
        <v>1</v>
      </c>
      <c r="B21" s="34">
        <v>4</v>
      </c>
      <c r="C21" s="34">
        <v>5</v>
      </c>
      <c r="D21" s="34">
        <v>4</v>
      </c>
      <c r="E21" s="34">
        <v>5</v>
      </c>
      <c r="F21" s="34" t="s">
        <v>109</v>
      </c>
      <c r="G21" s="34">
        <v>7</v>
      </c>
    </row>
    <row r="22" spans="1:7" s="1" customFormat="1" ht="18" customHeight="1">
      <c r="A22" s="43" t="s">
        <v>103</v>
      </c>
      <c r="B22" s="44">
        <f>SUM(B23:B24)</f>
        <v>378.09999999999997</v>
      </c>
      <c r="C22" s="44">
        <f>B22/$D$31*100</f>
        <v>188.4845463609172</v>
      </c>
      <c r="D22" s="44">
        <f>SUM(D23:D24)</f>
        <v>20.6</v>
      </c>
      <c r="E22" s="44">
        <f aca="true" t="shared" si="0" ref="E22:E31">D22/$D$31*100</f>
        <v>10.269192422731804</v>
      </c>
      <c r="F22" s="44">
        <f>D22-B22</f>
        <v>-357.49999999999994</v>
      </c>
      <c r="G22" s="44">
        <f>F22/B22*100</f>
        <v>-94.5517058979106</v>
      </c>
    </row>
    <row r="23" spans="1:7" s="1" customFormat="1" ht="18" customHeight="1">
      <c r="A23" s="41" t="s">
        <v>107</v>
      </c>
      <c r="B23" s="46">
        <v>376.7</v>
      </c>
      <c r="C23" s="53">
        <f>B23/$D$31*100</f>
        <v>187.7866400797607</v>
      </c>
      <c r="D23" s="46">
        <v>13.8</v>
      </c>
      <c r="E23" s="47">
        <f t="shared" si="0"/>
        <v>6.8793619142572275</v>
      </c>
      <c r="F23" s="47">
        <f aca="true" t="shared" si="1" ref="F23:F33">D23-B23</f>
        <v>-362.9</v>
      </c>
      <c r="G23" s="47">
        <f aca="true" t="shared" si="2" ref="G23:G31">F23/B23*100</f>
        <v>-96.33660737987788</v>
      </c>
    </row>
    <row r="24" spans="1:7" s="1" customFormat="1" ht="18" customHeight="1">
      <c r="A24" s="41" t="s">
        <v>125</v>
      </c>
      <c r="B24" s="46">
        <v>1.4</v>
      </c>
      <c r="C24" s="53">
        <f>B24/$D$31*100</f>
        <v>0.6979062811565303</v>
      </c>
      <c r="D24" s="46">
        <v>6.8</v>
      </c>
      <c r="E24" s="47">
        <f t="shared" si="0"/>
        <v>3.3898305084745757</v>
      </c>
      <c r="F24" s="47">
        <f t="shared" si="1"/>
        <v>5.4</v>
      </c>
      <c r="G24" s="47">
        <f t="shared" si="2"/>
        <v>385.7142857142858</v>
      </c>
    </row>
    <row r="25" spans="1:7" s="1" customFormat="1" ht="18" customHeight="1">
      <c r="A25" s="43" t="s">
        <v>104</v>
      </c>
      <c r="B25" s="44">
        <f>SUM(B26:B27)</f>
        <v>513.2</v>
      </c>
      <c r="C25" s="44">
        <v>0</v>
      </c>
      <c r="D25" s="48">
        <f>SUM(D26:D27)</f>
        <v>154.3</v>
      </c>
      <c r="E25" s="48">
        <f t="shared" si="0"/>
        <v>76.91924227318046</v>
      </c>
      <c r="F25" s="48">
        <f t="shared" si="1"/>
        <v>-358.90000000000003</v>
      </c>
      <c r="G25" s="48">
        <f t="shared" si="2"/>
        <v>-69.93374902572097</v>
      </c>
    </row>
    <row r="26" spans="1:7" s="1" customFormat="1" ht="18" customHeight="1">
      <c r="A26" s="41" t="s">
        <v>107</v>
      </c>
      <c r="B26" s="46">
        <v>513.2</v>
      </c>
      <c r="C26" s="53">
        <f aca="true" t="shared" si="3" ref="C26:C31">B26/$D$31*100</f>
        <v>255.8325024925224</v>
      </c>
      <c r="D26" s="46">
        <v>154.3</v>
      </c>
      <c r="E26" s="47">
        <f t="shared" si="0"/>
        <v>76.91924227318046</v>
      </c>
      <c r="F26" s="47">
        <f>D26-B26</f>
        <v>-358.90000000000003</v>
      </c>
      <c r="G26" s="47">
        <f t="shared" si="2"/>
        <v>-69.93374902572097</v>
      </c>
    </row>
    <row r="27" spans="1:7" s="45" customFormat="1" ht="18" customHeight="1">
      <c r="A27" s="41" t="s">
        <v>125</v>
      </c>
      <c r="B27" s="46">
        <v>0</v>
      </c>
      <c r="C27" s="53">
        <f t="shared" si="3"/>
        <v>0</v>
      </c>
      <c r="D27" s="46">
        <v>0</v>
      </c>
      <c r="E27" s="47">
        <f t="shared" si="0"/>
        <v>0</v>
      </c>
      <c r="F27" s="47">
        <f t="shared" si="1"/>
        <v>0</v>
      </c>
      <c r="G27" s="47" t="e">
        <f t="shared" si="2"/>
        <v>#DIV/0!</v>
      </c>
    </row>
    <row r="28" spans="1:7" s="1" customFormat="1" ht="18" customHeight="1">
      <c r="A28" s="43" t="s">
        <v>105</v>
      </c>
      <c r="B28" s="44">
        <f>SUM(B29:B30)</f>
        <v>41.099999999999994</v>
      </c>
      <c r="C28" s="44">
        <f t="shared" si="3"/>
        <v>20.488534396809566</v>
      </c>
      <c r="D28" s="48">
        <f>SUM(D29:D30)</f>
        <v>25.700000000000003</v>
      </c>
      <c r="E28" s="48">
        <f t="shared" si="0"/>
        <v>12.811565304087738</v>
      </c>
      <c r="F28" s="48">
        <f t="shared" si="1"/>
        <v>-15.399999999999991</v>
      </c>
      <c r="G28" s="48">
        <f t="shared" si="2"/>
        <v>-37.469586374695844</v>
      </c>
    </row>
    <row r="29" spans="1:7" s="1" customFormat="1" ht="18" customHeight="1">
      <c r="A29" s="41" t="s">
        <v>107</v>
      </c>
      <c r="B29" s="46">
        <v>23.2</v>
      </c>
      <c r="C29" s="53">
        <f t="shared" si="3"/>
        <v>11.565304087736788</v>
      </c>
      <c r="D29" s="46">
        <v>13.8</v>
      </c>
      <c r="E29" s="47">
        <f t="shared" si="0"/>
        <v>6.8793619142572275</v>
      </c>
      <c r="F29" s="47">
        <f t="shared" si="1"/>
        <v>-9.399999999999999</v>
      </c>
      <c r="G29" s="47">
        <f t="shared" si="2"/>
        <v>-40.51724137931034</v>
      </c>
    </row>
    <row r="30" spans="1:7" s="1" customFormat="1" ht="18" customHeight="1">
      <c r="A30" s="41" t="s">
        <v>125</v>
      </c>
      <c r="B30" s="46">
        <v>17.9</v>
      </c>
      <c r="C30" s="53">
        <f t="shared" si="3"/>
        <v>8.92323030907278</v>
      </c>
      <c r="D30" s="46">
        <v>11.9</v>
      </c>
      <c r="E30" s="47">
        <f t="shared" si="0"/>
        <v>5.932203389830508</v>
      </c>
      <c r="F30" s="47">
        <f t="shared" si="1"/>
        <v>-5.999999999999998</v>
      </c>
      <c r="G30" s="47">
        <f t="shared" si="2"/>
        <v>-33.51955307262569</v>
      </c>
    </row>
    <row r="31" spans="1:7" s="1" customFormat="1" ht="18" customHeight="1">
      <c r="A31" s="43" t="s">
        <v>106</v>
      </c>
      <c r="B31" s="44">
        <f>SUM(B22,B25,B28)</f>
        <v>932.4</v>
      </c>
      <c r="C31" s="44">
        <f t="shared" si="3"/>
        <v>464.8055832502492</v>
      </c>
      <c r="D31" s="48">
        <f>SUM(D22,D25,D28)</f>
        <v>200.60000000000002</v>
      </c>
      <c r="E31" s="48">
        <f t="shared" si="0"/>
        <v>100</v>
      </c>
      <c r="F31" s="48">
        <f t="shared" si="1"/>
        <v>-731.8</v>
      </c>
      <c r="G31" s="48">
        <f t="shared" si="2"/>
        <v>-78.48562848562848</v>
      </c>
    </row>
    <row r="32" spans="1:7" s="1" customFormat="1" ht="18" customHeight="1">
      <c r="A32" s="41" t="s">
        <v>107</v>
      </c>
      <c r="B32" s="52">
        <f>SUM(B23,B26,B29)</f>
        <v>913.1000000000001</v>
      </c>
      <c r="C32" s="53">
        <f>SUM(C23,C26,C29)</f>
        <v>455.18444666001983</v>
      </c>
      <c r="D32" s="46">
        <f>SUM(D23,D26,D29)</f>
        <v>181.90000000000003</v>
      </c>
      <c r="E32" s="47">
        <f>SUM(E23,E26,E29)</f>
        <v>90.67796610169492</v>
      </c>
      <c r="F32" s="47">
        <f t="shared" si="1"/>
        <v>-731.2</v>
      </c>
      <c r="G32" s="47">
        <f>F32/B32*100</f>
        <v>-80.07885226152666</v>
      </c>
    </row>
    <row r="33" spans="1:7" s="1" customFormat="1" ht="18" customHeight="1">
      <c r="A33" s="41" t="s">
        <v>125</v>
      </c>
      <c r="B33" s="52">
        <f>SUM(B24,B27,B30)</f>
        <v>19.299999999999997</v>
      </c>
      <c r="C33" s="53">
        <f>SUM(C24,C27,C30)</f>
        <v>9.62113659022931</v>
      </c>
      <c r="D33" s="46">
        <f>SUM(D24,D27,D30)</f>
        <v>18.7</v>
      </c>
      <c r="E33" s="47">
        <f>SUM(E24,E27,E30)</f>
        <v>9.322033898305083</v>
      </c>
      <c r="F33" s="47">
        <f t="shared" si="1"/>
        <v>-0.5999999999999979</v>
      </c>
      <c r="G33" s="47">
        <f>F33/B33*100</f>
        <v>-3.10880829015543</v>
      </c>
    </row>
  </sheetData>
  <sheetProtection/>
  <mergeCells count="13">
    <mergeCell ref="B14:C14"/>
    <mergeCell ref="A19:A20"/>
    <mergeCell ref="B19:C19"/>
    <mergeCell ref="D19:E19"/>
    <mergeCell ref="F19:G19"/>
    <mergeCell ref="A16:F16"/>
    <mergeCell ref="A17:F17"/>
    <mergeCell ref="B7:C7"/>
    <mergeCell ref="D7:E7"/>
    <mergeCell ref="A7:A8"/>
    <mergeCell ref="F7:G7"/>
    <mergeCell ref="A4:F4"/>
    <mergeCell ref="A5:F5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Игнатьева Елена О.</cp:lastModifiedBy>
  <cp:lastPrinted>2021-02-25T12:24:05Z</cp:lastPrinted>
  <dcterms:created xsi:type="dcterms:W3CDTF">2002-03-11T10:22:12Z</dcterms:created>
  <dcterms:modified xsi:type="dcterms:W3CDTF">2021-03-04T06:04:14Z</dcterms:modified>
  <cp:category/>
  <cp:version/>
  <cp:contentType/>
  <cp:contentStatus/>
</cp:coreProperties>
</file>