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GoBack" localSheetId="3">'Приложение 4'!$Q$5</definedName>
    <definedName name="_xlnm.Print_Titles" localSheetId="1">'Приложение 2'!$6:$8</definedName>
    <definedName name="_xlnm.Print_Titles" localSheetId="2">'Приложение 3'!$6:$7</definedName>
    <definedName name="_xlnm.Print_Area" localSheetId="1">'Приложение 2'!$A$1:$L$302</definedName>
  </definedNames>
  <calcPr fullCalcOnLoad="1"/>
</workbook>
</file>

<file path=xl/sharedStrings.xml><?xml version="1.0" encoding="utf-8"?>
<sst xmlns="http://schemas.openxmlformats.org/spreadsheetml/2006/main" count="462" uniqueCount="262">
  <si>
    <t>№</t>
  </si>
  <si>
    <t>1.1.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</si>
  <si>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</si>
  <si>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1.2.</t>
  </si>
  <si>
    <t>Отдел экономического развития и инвестиционной политики администрации, ФПМСП «Социально-деловой центр»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</si>
  <si>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</si>
  <si>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</si>
  <si>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</si>
  <si>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</si>
  <si>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</si>
  <si>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</si>
  <si>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</si>
  <si>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</si>
  <si>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</si>
  <si>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Комитет по управлению муниципальным имуществом и земельным ресурсам администрации</t>
  </si>
  <si>
    <t>Отдел экономического развития и инвестиционной политики администрации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</si>
  <si>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</si>
  <si>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</si>
  <si>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</si>
  <si>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</si>
  <si>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</si>
  <si>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</si>
  <si>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</si>
  <si>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</si>
  <si>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</si>
  <si>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</si>
  <si>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</si>
  <si>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</si>
  <si>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</si>
  <si>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</si>
  <si>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</si>
  <si>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</si>
  <si>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</si>
  <si>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</si>
  <si>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</si>
  <si>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</si>
  <si>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</si>
  <si>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</si>
  <si>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</si>
  <si>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</si>
  <si>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</si>
  <si>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</si>
  <si>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</si>
  <si>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</si>
  <si>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</si>
  <si>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</si>
  <si>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</si>
  <si>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</si>
  <si>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</si>
  <si>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</si>
  <si>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</si>
  <si>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</si>
  <si>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1.3.2.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</si>
  <si>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</si>
  <si>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</si>
  <si>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1.3.3.</t>
  </si>
  <si>
    <t>1.3.4.</t>
  </si>
  <si>
    <t>Создание условий для размещения нестационарных торговых объектов (НТО)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</si>
  <si>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</si>
  <si>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</si>
  <si>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</si>
  <si>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1.5.1.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</si>
  <si>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</si>
  <si>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</si>
  <si>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</si>
  <si>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</si>
  <si>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</si>
  <si>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</si>
  <si>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</si>
  <si>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</si>
  <si>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</si>
  <si>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</si>
  <si>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'2.1.1.</t>
  </si>
  <si>
    <t>Организация и проведение обучающих семинаров для К(Ф)Х и ЛПХ</t>
  </si>
  <si>
    <t>'2.1.2.</t>
  </si>
  <si>
    <t>Организация и участие в международной агропромышленной выставке-ярмарке "Агрорусь"</t>
  </si>
  <si>
    <t>'2.1.3.</t>
  </si>
  <si>
    <t>Ежегодное проведение районной сельскохозяйственной ярмарки «Урожай»</t>
  </si>
  <si>
    <t>'2.1.4.</t>
  </si>
  <si>
    <t>Празднование дня работников сельского хозяйства</t>
  </si>
  <si>
    <t>Отдел экономического развития и инвестиционной политики, отдел бухгалтерского учета администрации</t>
  </si>
  <si>
    <t>'2.2.1.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</si>
  <si>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</si>
  <si>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</si>
  <si>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</si>
  <si>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</si>
  <si>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</si>
  <si>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</si>
  <si>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</si>
  <si>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</si>
  <si>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</si>
  <si>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</si>
  <si>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2.4.1</t>
  </si>
  <si>
    <t>Наименование показателя (индикатора)</t>
  </si>
  <si>
    <t>Единица измерения</t>
  </si>
  <si>
    <t>Значение показателя (индикатора)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</si>
  <si>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</si>
  <si>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</si>
  <si>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</si>
  <si>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</si>
  <si>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</si>
  <si>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</si>
  <si>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</si>
  <si>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</si>
  <si>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</si>
  <si>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</si>
  <si>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</si>
  <si>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</si>
  <si>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</si>
  <si>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</si>
  <si>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</si>
  <si>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</si>
  <si>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</si>
  <si>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</si>
  <si>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</si>
  <si>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</si>
  <si>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</si>
  <si>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</si>
  <si>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</si>
  <si>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</si>
  <si>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</si>
  <si>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1.3. Содействие в продвижении продукции (работ, услуг) субъектов малого и среднего предпринимательства на товарные рынки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</si>
  <si>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</si>
  <si>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>Создание условий для размещения нестационарных торговых объектов (НТО), количеством не менее 3 НТО на 10 тыс. населения</t>
  </si>
  <si>
    <t>1.3.5.</t>
  </si>
  <si>
    <t>Обеспеченность населения  площадями стационарных торговых объектов (увеличится на 3 %)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</si>
  <si>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</si>
  <si>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</si>
  <si>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</si>
  <si>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</si>
  <si>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</si>
  <si>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</si>
  <si>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>Подпрограмма 2
"Развитие агропромышленного комплекса Сланцевского муниципального района"</t>
  </si>
  <si>
    <t>1</t>
  </si>
  <si>
    <t>Количество сельскохозяйственных организаций</t>
  </si>
  <si>
    <t>2</t>
  </si>
  <si>
    <t xml:space="preserve">Удельный вес прибыльных крупных и средних сельскохозяйственных организаций в их общем числе </t>
  </si>
  <si>
    <t>3</t>
  </si>
  <si>
    <t>Количество обучающих семинаров для К(Ф)Х и ЛПХ</t>
  </si>
  <si>
    <t>4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</si>
  <si>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</si>
  <si>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</si>
  <si>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</si>
  <si>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>5</t>
  </si>
  <si>
    <t xml:space="preserve">Количество мероприятий, проводимых в сфере АПК </t>
  </si>
  <si>
    <t>6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</si>
  <si>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</si>
  <si>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</si>
  <si>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8</t>
  </si>
  <si>
    <t xml:space="preserve"> Количество программных мероприятий на уровне поселений по борьбе с распространением борщевика Сосновского</t>
  </si>
  <si>
    <t>9</t>
  </si>
  <si>
    <t xml:space="preserve"> Количество проведенных кадастровых работ</t>
  </si>
  <si>
    <t>га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</si>
  <si>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</si>
  <si>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Информация</t>
  </si>
  <si>
    <t>о ведомственной структуре финансирования программы</t>
  </si>
  <si>
    <t>Федераль-н­ый бюд­жет</t>
  </si>
  <si>
    <t>областн­ой бюд­жет</t>
  </si>
  <si>
    <t>бюд­жет СМР/СГП</t>
  </si>
  <si>
    <t>бюд­жеты поселен­ий</t>
  </si>
  <si>
    <t>про­чие</t>
  </si>
  <si>
    <t>Федераль-ный бюджет</t>
  </si>
  <si>
    <t xml:space="preserve">Итого </t>
  </si>
  <si>
    <t>Наименование
получателя
бюджетных средств</t>
  </si>
  <si>
    <t>№ п/п</t>
  </si>
  <si>
    <t>(тыс. руб. в действующих ценах каждого года реализации программы)</t>
  </si>
  <si>
    <t>Администрация муниципального образования Сланцевский муниципальный район Ленинградской области</t>
  </si>
  <si>
    <t>Комитета  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</si>
  <si>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Приложение 2
к муниципальной программе «Стимулирование экономической активности Сланцевского муниципального района»</t>
  </si>
  <si>
    <t>1-й год реализации программы
2020 г.
Источники финансирования</t>
  </si>
  <si>
    <t>2-й год реализации программы
2021 г.
Источники финансирования</t>
  </si>
  <si>
    <t>3-й год реализации программы
2022 г.
Источники финансирования</t>
  </si>
  <si>
    <t>4-й год реализации программы
2023 г.
Источники финансирования</t>
  </si>
  <si>
    <t>5-й год реализации программы
2024 г.
Источники финансирования</t>
  </si>
  <si>
    <t>6-й год реализации программы
2025 г.
Источники финансирования</t>
  </si>
  <si>
    <t>Базовый период 2018 год</t>
  </si>
  <si>
    <t>Реализация плана мероприятий (дорожной карты) по сохранению, возрождению и развитию народных художественных промыслов и ремесел</t>
  </si>
  <si>
    <t>-</t>
  </si>
  <si>
    <t>План
реализации мероприятий  муниципальной программы "Стимулирование экономической активности Сланцевского муниципального района"</t>
  </si>
  <si>
    <t>Приложение 3
к муниципальной программе «Стимулирование экономической активности Сланцевского муниципального района »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</si>
  <si>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» и их значения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</si>
  <si>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</si>
  <si>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</si>
  <si>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t>Приложение 4
к муниципальной программе «Стимулирование экономической активности Сланцевского муниципального района»</t>
  </si>
  <si>
    <t>Программа
"Стимулирование экономической активности Сланцевского муниципального района "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</si>
  <si>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</si>
  <si>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Приложение 1 к постановлению администраци Сланцевского</t>
  </si>
  <si>
    <t>муниципального района</t>
  </si>
  <si>
    <t>от ____________2020 № ___-п</t>
  </si>
  <si>
    <t>Приложение 2 к постановлению администраци Сланцевского</t>
  </si>
  <si>
    <t>Приложение 3 к постановлению администраци Сланцевского</t>
  </si>
  <si>
    <t>Организация мониторинга деятельности субъектов малого и среднего предпринимательства и потребительского рынка</t>
  </si>
  <si>
    <t>1.5. 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</si>
  <si>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Приложение 1
к муниципальной программе «Стимулирование экономической активности Сланцевского муниципального района »</t>
  </si>
  <si>
    <t xml:space="preserve">Перечень подпрограмм, ведомственных целевых программ, основных мероприятий подпрограмм муниципальной программы 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</si>
  <si>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</si>
  <si>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</si>
  <si>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</si>
  <si>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</si>
  <si>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</si>
  <si>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</si>
  <si>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</si>
  <si>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1 "Развитие и поддержка малого и среднего предпринимательства Сланцевского муниципального района"</t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</si>
  <si>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</si>
  <si>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</si>
  <si>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</si>
  <si>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</si>
  <si>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Отсутствие доступа на товарные рынки для субъектов малого и среднего предпринимательства</t>
  </si>
  <si>
    <t>I, 1.3.</t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</si>
  <si>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</si>
  <si>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</si>
  <si>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Недостаточная информационная для оценки деятельности субъектов малого и среднего предпринимательства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</si>
  <si>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</si>
  <si>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Отсутствие развития инфраструктуры поддержки малого и среднего предпринимательства</t>
  </si>
  <si>
    <t>I, 2.1.</t>
  </si>
  <si>
    <t>I, II</t>
  </si>
  <si>
    <t>Подпрограмма 2 "Развитие агропромышленного комплекса Сланцевского муниципального района"</t>
  </si>
  <si>
    <t>Недостаточная информационная, консультационная поддержка субъектов, недостаточная доступность на товарные рынки для субъектов</t>
  </si>
  <si>
    <t>1,2,3,5</t>
  </si>
  <si>
    <t>Отдел экономического развития и инвестиционной политики администрации, отдел бухгалтерского учета</t>
  </si>
  <si>
    <t>Отсутствие доступа субъектов к финансовым ресурсам</t>
  </si>
  <si>
    <t>1, 2,4,6,7</t>
  </si>
  <si>
    <t>Отсутствие финансовых ресурсов</t>
  </si>
  <si>
    <r>
      <t xml:space="preserve">Основное мероприятие 1.1.
</t>
    </r>
    <r>
      <rPr>
        <sz val="10"/>
        <rFont val="Times New Roman"/>
        <family val="1"/>
      </rPr>
      <t>Содействие в доступе субъектов малого и среднего предпринимательства к финансовым и материальным ресурсам</t>
    </r>
  </si>
  <si>
    <r>
      <t xml:space="preserve">Основное мероприятие 1.2.
</t>
    </r>
    <r>
      <rPr>
        <sz val="10"/>
        <rFont val="Times New Roman"/>
        <family val="1"/>
      </rPr>
      <t>Информационная, консультационная поддержка субъектов малого и среднего предпринимательства</t>
    </r>
  </si>
  <si>
    <r>
      <t xml:space="preserve">Основное мероприятие 1.3.
</t>
    </r>
    <r>
      <rPr>
        <sz val="10"/>
        <rFont val="Times New Roman"/>
        <family val="1"/>
      </rPr>
      <t>Содействие в продвижении продукции (работ, услуг) субъектов малого и среднего предпринимательства на товарные рынки</t>
    </r>
  </si>
  <si>
    <r>
      <t xml:space="preserve">Основное мероприятие 1.4.
</t>
    </r>
    <r>
      <rPr>
        <sz val="10"/>
        <rFont val="Times New Roman"/>
        <family val="1"/>
      </rPr>
      <t>Организация дополнительного профессионального образования по вопросам развития инвестиционной и инновационной деятельности</t>
    </r>
  </si>
  <si>
    <r>
      <t xml:space="preserve">Основное мероприятие 1.6.
</t>
    </r>
    <r>
      <rPr>
        <sz val="10"/>
        <rFont val="Times New Roman"/>
        <family val="1"/>
      </rPr>
      <t>Развитие ФПМСП "Социально-деловой центр"</t>
    </r>
  </si>
  <si>
    <r>
      <t xml:space="preserve">Основное мероприятие 1.7.
</t>
    </r>
    <r>
      <rPr>
        <sz val="10"/>
        <rFont val="Times New Roman"/>
        <family val="1"/>
      </rPr>
      <t>Развитие Бизнес-инкубатора</t>
    </r>
  </si>
  <si>
    <r>
      <t xml:space="preserve">Основное мероприятие 2.1.
</t>
    </r>
    <r>
      <rPr>
        <sz val="10"/>
        <rFont val="Times New Roman"/>
        <family val="1"/>
      </rPr>
      <t>Организационная поддержка агропромышленного комплекса Сланцевского муниципального района</t>
    </r>
  </si>
  <si>
    <t>Основное мероприятие 2.2.
Организация и участие в международной агропромышленной выставке-ярмарке "Агрорусь"</t>
  </si>
  <si>
    <t>Комитет экономического развития и инвестиционной политики администрации</t>
  </si>
  <si>
    <t>Недостаточная доступность на товарные рынки для субъектов</t>
  </si>
  <si>
    <t>1, 2, 5</t>
  </si>
  <si>
    <t>Основное мероприятие 2.3.
Ежегодное проведение районной сельскохозяйственной ярмарки «Урожай»</t>
  </si>
  <si>
    <t>Основное мероприятие 2.4.
Празднование дня работников сельского хозяйства</t>
  </si>
  <si>
    <t>Недостаточная информационная поддержка по вопросам развития АПК</t>
  </si>
  <si>
    <r>
      <t xml:space="preserve">Основное мероприятие 2.2.
</t>
    </r>
    <r>
      <rPr>
        <sz val="10"/>
        <rFont val="Times New Roman"/>
        <family val="1"/>
      </rPr>
      <t>Финансовая поддержка агропромышленного комплекса Сланцевского муниципального района</t>
    </r>
  </si>
  <si>
    <r>
      <t xml:space="preserve">Основное мероприятие 2.3.
</t>
    </r>
    <r>
      <rPr>
        <sz val="10"/>
        <rFont val="Times New Roman"/>
        <family val="1"/>
      </rPr>
      <t>Проведение мер по борьбе с распространением борщевика Сосновского на территории Сланцевского муниципального района</t>
    </r>
  </si>
  <si>
    <r>
      <t xml:space="preserve">Основное мероприятие 2.4.
</t>
    </r>
    <r>
      <rPr>
        <sz val="10"/>
        <rFont val="Times New Roman"/>
        <family val="1"/>
      </rPr>
      <t>Организация проведения кадастровых работ на территории Сланцевского муниципального района</t>
    </r>
  </si>
  <si>
    <t>2.5.</t>
  </si>
  <si>
    <t>Основное мероприятие 2.5.
Субсидирование содержания маточного поголовья крупного рогатого скота сельскохозяйственным предприятиям района</t>
  </si>
  <si>
    <t>Комитет экономического развития и инвестиционной политики администрации, комитет бухгалтерского учета</t>
  </si>
  <si>
    <t>1, 2</t>
  </si>
  <si>
    <t>2.6.</t>
  </si>
  <si>
    <t>Основное мероприятие 2.6.
Субсидирование части затрат по приобретению комбикорма на содержание сельскохозяйственных животных, рыбы и птицы  для К(Ф)Х и ЛПХ</t>
  </si>
  <si>
    <t>4, 6</t>
  </si>
  <si>
    <t>2.7.</t>
  </si>
  <si>
    <t>Основное мероприятие 2.7.
Субсидирование части затрат по приобретению минеральных удобрений и (или) средств защиты растений для К(Ф)Х</t>
  </si>
  <si>
    <t>4, 7</t>
  </si>
  <si>
    <r>
      <t xml:space="preserve">Основное мероприятие 1.5.
</t>
    </r>
    <r>
      <rPr>
        <sz val="10"/>
        <rFont val="Times New Roman"/>
        <family val="1"/>
      </rPr>
  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  </r>
  </si>
  <si>
    <t>Количество отчитавшихся субъектов,                        в том числе                                                                         по форме 1-ПТ                                                                           по форме 1-ПП</t>
  </si>
  <si>
    <t>204                                                                                                             128                          76</t>
  </si>
  <si>
    <t>285                                                                                                             198                          87</t>
  </si>
  <si>
    <t>Субсидирование затрат субъектов малого предпринимательства, связанных с организацией предпринимательской деятельности</t>
  </si>
  <si>
    <t>Количество предоставленных субсидий субъектам малого предпринимательства,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</si>
  <si>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не печатать</t>
  </si>
  <si>
    <t>Организационная поддержка агропромышленного комплекса</t>
  </si>
  <si>
    <t>Финансовая поддержка агропромышленного комплекса</t>
  </si>
  <si>
    <t>Развитие бизнес-инкубатора</t>
  </si>
  <si>
    <t>Кадастровые работы по образованию земельных участков из состава земель сельскохозяйственного значения</t>
  </si>
  <si>
    <t>Проведение кадастровых работ по образованию земельных участков из состава земель сельскохозяйственного значения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</si>
</sst>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00"/>
    <numFmt numFmtId="183" formatCode="0.000000"/>
    <numFmt numFmtId="184" formatCode="0.0000000"/>
  </numFmts>
  <fonts count="3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b/>
      <sz val="14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2" fontId="26" fillId="0" borderId="10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2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vertical="center" wrapText="1" indent="5"/>
    </xf>
    <xf numFmtId="0" fontId="0" fillId="0" borderId="12" xfId="0" applyFont="1" applyFill="1" applyBorder="1" applyAlignment="1">
      <alignment horizontal="left" vertical="center" wrapText="1" indent="3"/>
    </xf>
    <xf numFmtId="2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wrapText="1"/>
    </xf>
    <xf numFmtId="16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/>
    </xf>
    <xf numFmtId="182" fontId="24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181" fontId="20" fillId="0" borderId="10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81" fontId="24" fillId="0" borderId="10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182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183" fontId="24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182" fontId="34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21" fillId="0" borderId="14" xfId="55" applyFont="1" applyFill="1" applyBorder="1" applyAlignment="1">
      <alignment horizontal="center" vertical="center" wrapText="1"/>
      <protection/>
    </xf>
    <xf numFmtId="0" fontId="21" fillId="0" borderId="15" xfId="55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1" fillId="0" borderId="11" xfId="55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5" fillId="0" borderId="10" xfId="53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4" xfId="0" applyNumberFormat="1" applyFont="1" applyFill="1" applyBorder="1" applyAlignment="1">
      <alignment horizontal="center" vertical="center" wrapText="1"/>
    </xf>
    <xf numFmtId="16" fontId="0" fillId="0" borderId="15" xfId="0" applyNumberFormat="1" applyFont="1" applyFill="1" applyBorder="1" applyAlignment="1">
      <alignment horizontal="center" vertical="center" wrapText="1"/>
    </xf>
    <xf numFmtId="0" fontId="25" fillId="0" borderId="10" xfId="53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top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right" wrapText="1"/>
    </xf>
    <xf numFmtId="0" fontId="21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top" wrapText="1"/>
    </xf>
    <xf numFmtId="0" fontId="31" fillId="0" borderId="0" xfId="0" applyFont="1" applyBorder="1" applyAlignment="1">
      <alignment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B4" sqref="B4"/>
    </sheetView>
  </sheetViews>
  <sheetFormatPr defaultColWidth="9.33203125" defaultRowHeight="12.75"/>
  <cols>
    <col min="1" max="1" width="4.66015625" style="0" customWidth="1"/>
    <col min="2" max="2" width="35.5" style="0" customWidth="1"/>
    <col min="3" max="3" width="40.16015625" style="0" customWidth="1"/>
    <col min="4" max="4" width="9.66015625" style="0" customWidth="1"/>
    <col min="5" max="5" width="10.5" style="0" customWidth="1"/>
    <col min="6" max="6" width="27.16015625" style="0" customWidth="1"/>
    <col min="7" max="7" width="16.66015625" style="28" customWidth="1"/>
  </cols>
  <sheetData>
    <row r="1" spans="5:10" ht="12.75">
      <c r="E1" s="103" t="s">
        <v>186</v>
      </c>
      <c r="F1" s="103"/>
      <c r="G1" s="103"/>
      <c r="H1" s="103"/>
      <c r="I1" s="103"/>
      <c r="J1" s="103"/>
    </row>
    <row r="2" spans="5:10" ht="12.75">
      <c r="E2" s="103" t="s">
        <v>187</v>
      </c>
      <c r="F2" s="103"/>
      <c r="G2" s="103"/>
      <c r="H2" s="103"/>
      <c r="I2" s="103"/>
      <c r="J2" s="103"/>
    </row>
    <row r="3" spans="5:10" ht="12.75">
      <c r="E3" s="103" t="s">
        <v>188</v>
      </c>
      <c r="F3" s="103"/>
      <c r="G3" s="103"/>
      <c r="H3" s="103"/>
      <c r="I3" s="103"/>
      <c r="J3" s="103"/>
    </row>
    <row r="4" spans="2:7" ht="51" customHeight="1">
      <c r="B4" s="91" t="s">
        <v>256</v>
      </c>
      <c r="D4" s="104" t="s">
        <v>193</v>
      </c>
      <c r="E4" s="105"/>
      <c r="F4" s="105"/>
      <c r="G4" s="105"/>
    </row>
    <row r="5" spans="1:7" ht="37.5" customHeight="1">
      <c r="A5" s="106" t="s">
        <v>194</v>
      </c>
      <c r="B5" s="106"/>
      <c r="C5" s="106"/>
      <c r="D5" s="106"/>
      <c r="E5" s="106"/>
      <c r="F5" s="106"/>
      <c r="G5" s="106"/>
    </row>
    <row r="7" spans="1:7" ht="12.75" customHeight="1">
      <c r="A7" s="107" t="s">
        <v>0</v>
      </c>
      <c r="B7" s="101" t="s">
        <v>195</v>
      </c>
      <c r="C7" s="107" t="s">
        <v>196</v>
      </c>
      <c r="D7" s="101" t="s">
        <v>197</v>
      </c>
      <c r="E7" s="101"/>
      <c r="F7" s="101" t="s">
        <v>198</v>
      </c>
      <c r="G7" s="101" t="s">
        <v>199</v>
      </c>
    </row>
    <row r="8" spans="1:7" ht="72" customHeight="1">
      <c r="A8" s="107"/>
      <c r="B8" s="101"/>
      <c r="C8" s="107"/>
      <c r="D8" s="29" t="s">
        <v>200</v>
      </c>
      <c r="E8" s="29" t="s">
        <v>201</v>
      </c>
      <c r="F8" s="101"/>
      <c r="G8" s="101"/>
    </row>
    <row r="9" spans="1:7" s="31" customFormat="1" ht="11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</row>
    <row r="10" spans="1:7" s="31" customFormat="1" ht="12.75" customHeight="1">
      <c r="A10" s="102" t="s">
        <v>202</v>
      </c>
      <c r="B10" s="102"/>
      <c r="C10" s="102"/>
      <c r="D10" s="102"/>
      <c r="E10" s="102"/>
      <c r="F10" s="102"/>
      <c r="G10" s="102"/>
    </row>
    <row r="11" spans="1:7" ht="93.75" customHeight="1">
      <c r="A11" s="27" t="s">
        <v>1</v>
      </c>
      <c r="B11" s="32" t="s">
        <v>223</v>
      </c>
      <c r="C11" s="27" t="s">
        <v>2</v>
      </c>
      <c r="D11" s="27">
        <v>2020</v>
      </c>
      <c r="E11" s="27">
        <v>2025</v>
      </c>
      <c r="F11" s="27" t="s">
        <v>203</v>
      </c>
      <c r="G11" s="27" t="s">
        <v>204</v>
      </c>
    </row>
    <row r="12" spans="1:7" ht="63.75" customHeight="1">
      <c r="A12" s="27" t="s">
        <v>3</v>
      </c>
      <c r="B12" s="32" t="s">
        <v>224</v>
      </c>
      <c r="C12" s="27" t="s">
        <v>4</v>
      </c>
      <c r="D12" s="27">
        <v>2020</v>
      </c>
      <c r="E12" s="27">
        <v>2025</v>
      </c>
      <c r="F12" s="27" t="s">
        <v>205</v>
      </c>
      <c r="G12" s="27" t="s">
        <v>206</v>
      </c>
    </row>
    <row r="13" spans="1:7" ht="75" customHeight="1">
      <c r="A13" s="27" t="s">
        <v>5</v>
      </c>
      <c r="B13" s="32" t="s">
        <v>225</v>
      </c>
      <c r="C13" s="27" t="s">
        <v>4</v>
      </c>
      <c r="D13" s="27">
        <v>2020</v>
      </c>
      <c r="E13" s="27">
        <v>2025</v>
      </c>
      <c r="F13" s="27" t="s">
        <v>207</v>
      </c>
      <c r="G13" s="27" t="s">
        <v>208</v>
      </c>
    </row>
    <row r="14" spans="1:7" ht="69" customHeight="1">
      <c r="A14" s="27" t="s">
        <v>6</v>
      </c>
      <c r="B14" s="32" t="s">
        <v>226</v>
      </c>
      <c r="C14" s="27" t="s">
        <v>4</v>
      </c>
      <c r="D14" s="27">
        <v>2020</v>
      </c>
      <c r="E14" s="27">
        <v>2025</v>
      </c>
      <c r="F14" s="27" t="s">
        <v>209</v>
      </c>
      <c r="G14" s="27" t="s">
        <v>210</v>
      </c>
    </row>
    <row r="15" spans="1:7" ht="87.75" customHeight="1">
      <c r="A15" s="27" t="s">
        <v>7</v>
      </c>
      <c r="B15" s="67" t="s">
        <v>250</v>
      </c>
      <c r="C15" s="27" t="s">
        <v>4</v>
      </c>
      <c r="D15" s="27">
        <v>2020</v>
      </c>
      <c r="E15" s="27">
        <v>2025</v>
      </c>
      <c r="F15" s="27" t="s">
        <v>211</v>
      </c>
      <c r="G15" s="27" t="s">
        <v>210</v>
      </c>
    </row>
    <row r="16" spans="1:7" ht="80.25" customHeight="1">
      <c r="A16" s="27" t="s">
        <v>8</v>
      </c>
      <c r="B16" s="32" t="s">
        <v>227</v>
      </c>
      <c r="C16" s="27" t="s">
        <v>212</v>
      </c>
      <c r="D16" s="27">
        <v>2020</v>
      </c>
      <c r="E16" s="27">
        <v>2025</v>
      </c>
      <c r="F16" s="27" t="s">
        <v>213</v>
      </c>
      <c r="G16" s="27" t="s">
        <v>214</v>
      </c>
    </row>
    <row r="17" spans="1:7" ht="85.5" customHeight="1">
      <c r="A17" s="27" t="s">
        <v>9</v>
      </c>
      <c r="B17" s="32" t="s">
        <v>228</v>
      </c>
      <c r="C17" s="27" t="s">
        <v>212</v>
      </c>
      <c r="D17" s="27">
        <v>2020</v>
      </c>
      <c r="E17" s="27">
        <v>2025</v>
      </c>
      <c r="F17" s="27" t="s">
        <v>213</v>
      </c>
      <c r="G17" s="27" t="s">
        <v>215</v>
      </c>
    </row>
    <row r="18" spans="1:7" ht="12.75" customHeight="1">
      <c r="A18" s="102" t="s">
        <v>216</v>
      </c>
      <c r="B18" s="102"/>
      <c r="C18" s="102"/>
      <c r="D18" s="102"/>
      <c r="E18" s="102"/>
      <c r="F18" s="102"/>
      <c r="G18" s="102"/>
    </row>
    <row r="19" spans="1:7" ht="75" customHeight="1">
      <c r="A19" s="27" t="s">
        <v>10</v>
      </c>
      <c r="B19" s="32" t="s">
        <v>229</v>
      </c>
      <c r="C19" s="27" t="s">
        <v>4</v>
      </c>
      <c r="D19" s="27">
        <v>2020</v>
      </c>
      <c r="E19" s="27">
        <v>2025</v>
      </c>
      <c r="F19" s="27" t="s">
        <v>217</v>
      </c>
      <c r="G19" s="27" t="s">
        <v>218</v>
      </c>
    </row>
    <row r="20" spans="1:7" ht="12.75" customHeight="1" hidden="1">
      <c r="A20" s="33" t="s">
        <v>11</v>
      </c>
      <c r="B20" s="34" t="s">
        <v>230</v>
      </c>
      <c r="C20" s="33" t="s">
        <v>231</v>
      </c>
      <c r="D20" s="27">
        <v>2020</v>
      </c>
      <c r="E20" s="27">
        <v>2025</v>
      </c>
      <c r="F20" s="33" t="s">
        <v>232</v>
      </c>
      <c r="G20" s="33" t="s">
        <v>233</v>
      </c>
    </row>
    <row r="21" spans="1:7" ht="51" hidden="1">
      <c r="A21" s="33" t="s">
        <v>12</v>
      </c>
      <c r="B21" s="34" t="s">
        <v>234</v>
      </c>
      <c r="C21" s="33" t="s">
        <v>231</v>
      </c>
      <c r="D21" s="27">
        <v>2020</v>
      </c>
      <c r="E21" s="27">
        <v>2025</v>
      </c>
      <c r="F21" s="33" t="s">
        <v>232</v>
      </c>
      <c r="G21" s="33">
        <v>5</v>
      </c>
    </row>
    <row r="22" spans="1:7" ht="51" hidden="1">
      <c r="A22" s="33" t="s">
        <v>13</v>
      </c>
      <c r="B22" s="34" t="s">
        <v>235</v>
      </c>
      <c r="C22" s="33" t="s">
        <v>231</v>
      </c>
      <c r="D22" s="27">
        <v>2020</v>
      </c>
      <c r="E22" s="27">
        <v>2025</v>
      </c>
      <c r="F22" s="33" t="s">
        <v>236</v>
      </c>
      <c r="G22" s="33" t="s">
        <v>233</v>
      </c>
    </row>
    <row r="23" spans="1:7" ht="63.75">
      <c r="A23" s="27" t="s">
        <v>11</v>
      </c>
      <c r="B23" s="32" t="s">
        <v>237</v>
      </c>
      <c r="C23" s="27" t="s">
        <v>219</v>
      </c>
      <c r="D23" s="27">
        <v>2020</v>
      </c>
      <c r="E23" s="27">
        <v>2025</v>
      </c>
      <c r="F23" s="27" t="s">
        <v>220</v>
      </c>
      <c r="G23" s="27" t="s">
        <v>221</v>
      </c>
    </row>
    <row r="24" spans="1:7" ht="76.5">
      <c r="A24" s="27" t="s">
        <v>12</v>
      </c>
      <c r="B24" s="35" t="s">
        <v>238</v>
      </c>
      <c r="C24" s="27" t="s">
        <v>219</v>
      </c>
      <c r="D24" s="27">
        <v>2020</v>
      </c>
      <c r="E24" s="27">
        <v>2025</v>
      </c>
      <c r="F24" s="27" t="s">
        <v>222</v>
      </c>
      <c r="G24" s="1">
        <v>8</v>
      </c>
    </row>
    <row r="25" spans="1:7" ht="63.75">
      <c r="A25" s="27" t="s">
        <v>13</v>
      </c>
      <c r="B25" s="35" t="s">
        <v>239</v>
      </c>
      <c r="C25" s="1" t="s">
        <v>14</v>
      </c>
      <c r="D25" s="27">
        <v>2020</v>
      </c>
      <c r="E25" s="27">
        <v>2025</v>
      </c>
      <c r="F25" s="1" t="s">
        <v>222</v>
      </c>
      <c r="G25" s="1">
        <v>9</v>
      </c>
    </row>
    <row r="26" spans="1:7" s="36" customFormat="1" ht="76.5" hidden="1">
      <c r="A26" s="33" t="s">
        <v>240</v>
      </c>
      <c r="B26" s="34" t="s">
        <v>241</v>
      </c>
      <c r="C26" s="33" t="s">
        <v>242</v>
      </c>
      <c r="D26" s="33">
        <v>2017</v>
      </c>
      <c r="E26" s="33">
        <v>2019</v>
      </c>
      <c r="F26" s="33" t="s">
        <v>220</v>
      </c>
      <c r="G26" s="33" t="s">
        <v>243</v>
      </c>
    </row>
    <row r="27" spans="1:7" s="36" customFormat="1" ht="76.5" hidden="1">
      <c r="A27" s="33" t="s">
        <v>244</v>
      </c>
      <c r="B27" s="34" t="s">
        <v>245</v>
      </c>
      <c r="C27" s="33" t="s">
        <v>242</v>
      </c>
      <c r="D27" s="33">
        <v>2017</v>
      </c>
      <c r="E27" s="33">
        <v>2019</v>
      </c>
      <c r="F27" s="33" t="s">
        <v>220</v>
      </c>
      <c r="G27" s="33" t="s">
        <v>246</v>
      </c>
    </row>
    <row r="28" spans="1:7" s="36" customFormat="1" ht="63.75" hidden="1">
      <c r="A28" s="33" t="s">
        <v>247</v>
      </c>
      <c r="B28" s="34" t="s">
        <v>248</v>
      </c>
      <c r="C28" s="33" t="s">
        <v>242</v>
      </c>
      <c r="D28" s="33">
        <v>2017</v>
      </c>
      <c r="E28" s="33">
        <v>2019</v>
      </c>
      <c r="F28" s="33" t="s">
        <v>220</v>
      </c>
      <c r="G28" s="33" t="s">
        <v>249</v>
      </c>
    </row>
  </sheetData>
  <sheetProtection/>
  <mergeCells count="13">
    <mergeCell ref="A18:G18"/>
    <mergeCell ref="E1:J1"/>
    <mergeCell ref="E2:J2"/>
    <mergeCell ref="E3:J3"/>
    <mergeCell ref="D4:G4"/>
    <mergeCell ref="A5:G5"/>
    <mergeCell ref="A7:A8"/>
    <mergeCell ref="B7:B8"/>
    <mergeCell ref="C7:C8"/>
    <mergeCell ref="D7:E7"/>
    <mergeCell ref="F7:F8"/>
    <mergeCell ref="G7:G8"/>
    <mergeCell ref="A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2"/>
  <sheetViews>
    <sheetView showZeros="0" tabSelected="1" view="pageBreakPreview" zoomScaleSheetLayoutView="100" zoomScalePageLayoutView="0" workbookViewId="0" topLeftCell="A1">
      <pane xSplit="2" ySplit="8" topLeftCell="C270" activePane="bottomRight" state="frozen"/>
      <selection pane="topLeft" activeCell="A1" sqref="A1"/>
      <selection pane="topRight" activeCell="C1" sqref="C1"/>
      <selection pane="bottomLeft" activeCell="A157" sqref="A157"/>
      <selection pane="bottomRight" activeCell="H295" sqref="H295"/>
    </sheetView>
  </sheetViews>
  <sheetFormatPr defaultColWidth="8.83203125" defaultRowHeight="12.75"/>
  <cols>
    <col min="1" max="1" width="6.83203125" style="2" customWidth="1"/>
    <col min="2" max="2" width="45.66015625" style="2" customWidth="1"/>
    <col min="3" max="3" width="36.16015625" style="3" customWidth="1"/>
    <col min="4" max="5" width="7.16015625" style="2" customWidth="1"/>
    <col min="6" max="6" width="8.5" style="2" customWidth="1"/>
    <col min="7" max="7" width="14.16015625" style="2" customWidth="1"/>
    <col min="8" max="8" width="10.83203125" style="2" customWidth="1"/>
    <col min="9" max="9" width="13.66015625" style="2" customWidth="1"/>
    <col min="10" max="10" width="14.33203125" style="2" customWidth="1"/>
    <col min="11" max="11" width="13.83203125" style="2" customWidth="1"/>
    <col min="12" max="12" width="2.66015625" style="2" customWidth="1"/>
    <col min="13" max="16384" width="8.83203125" style="2" customWidth="1"/>
  </cols>
  <sheetData>
    <row r="1" spans="7:12" ht="12.75">
      <c r="G1" s="143" t="s">
        <v>186</v>
      </c>
      <c r="H1" s="144"/>
      <c r="I1" s="144"/>
      <c r="J1" s="144"/>
      <c r="K1" s="144"/>
      <c r="L1" s="144"/>
    </row>
    <row r="2" spans="7:12" ht="12.75">
      <c r="G2" s="144" t="s">
        <v>187</v>
      </c>
      <c r="H2" s="144"/>
      <c r="I2" s="144"/>
      <c r="J2" s="144"/>
      <c r="K2" s="144"/>
      <c r="L2" s="144"/>
    </row>
    <row r="3" spans="7:12" ht="12.75">
      <c r="G3" s="144" t="s">
        <v>188</v>
      </c>
      <c r="H3" s="144"/>
      <c r="I3" s="144"/>
      <c r="J3" s="144"/>
      <c r="K3" s="144"/>
      <c r="L3" s="144"/>
    </row>
    <row r="4" spans="4:11" ht="39.75" customHeight="1">
      <c r="D4" s="108" t="s">
        <v>168</v>
      </c>
      <c r="E4" s="108"/>
      <c r="F4" s="108"/>
      <c r="G4" s="108"/>
      <c r="H4" s="108"/>
      <c r="I4" s="108"/>
      <c r="J4" s="108"/>
      <c r="K4" s="108"/>
    </row>
    <row r="5" spans="1:11" ht="39" customHeight="1">
      <c r="A5" s="109" t="s">
        <v>178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22.5" customHeight="1">
      <c r="A6" s="110" t="s">
        <v>0</v>
      </c>
      <c r="B6" s="111" t="s">
        <v>16</v>
      </c>
      <c r="C6" s="110" t="s">
        <v>17</v>
      </c>
      <c r="D6" s="111" t="s">
        <v>18</v>
      </c>
      <c r="E6" s="111"/>
      <c r="F6" s="112" t="s">
        <v>19</v>
      </c>
      <c r="G6" s="112" t="s">
        <v>20</v>
      </c>
      <c r="H6" s="112"/>
      <c r="I6" s="112"/>
      <c r="J6" s="112"/>
      <c r="K6" s="112"/>
    </row>
    <row r="7" spans="1:11" ht="22.5" customHeight="1">
      <c r="A7" s="110"/>
      <c r="B7" s="111"/>
      <c r="C7" s="110"/>
      <c r="D7" s="4" t="s">
        <v>21</v>
      </c>
      <c r="E7" s="4" t="s">
        <v>22</v>
      </c>
      <c r="F7" s="112"/>
      <c r="G7" s="5" t="s">
        <v>23</v>
      </c>
      <c r="H7" s="5" t="s">
        <v>24</v>
      </c>
      <c r="I7" s="5" t="s">
        <v>25</v>
      </c>
      <c r="J7" s="6" t="s">
        <v>26</v>
      </c>
      <c r="K7" s="5" t="s">
        <v>27</v>
      </c>
    </row>
    <row r="8" spans="1:11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</row>
    <row r="9" spans="1:11" ht="26.25" customHeight="1">
      <c r="A9" s="113"/>
      <c r="B9" s="114" t="s">
        <v>184</v>
      </c>
      <c r="C9" s="115" t="s">
        <v>28</v>
      </c>
      <c r="D9" s="112">
        <v>2020</v>
      </c>
      <c r="E9" s="112">
        <v>2025</v>
      </c>
      <c r="F9" s="1">
        <v>2020</v>
      </c>
      <c r="G9" s="62">
        <f>G16+G198</f>
        <v>9360.057</v>
      </c>
      <c r="H9" s="8">
        <f aca="true" t="shared" si="0" ref="G9:K14">H16+H198</f>
        <v>0</v>
      </c>
      <c r="I9" s="62">
        <f>I16+I198</f>
        <v>7207.157</v>
      </c>
      <c r="J9" s="62">
        <f>J16+J198</f>
        <v>2152.9</v>
      </c>
      <c r="K9" s="8">
        <f t="shared" si="0"/>
        <v>0</v>
      </c>
    </row>
    <row r="10" spans="1:11" ht="28.5" customHeight="1">
      <c r="A10" s="113"/>
      <c r="B10" s="114"/>
      <c r="C10" s="115"/>
      <c r="D10" s="112"/>
      <c r="E10" s="112"/>
      <c r="F10" s="1">
        <v>2021</v>
      </c>
      <c r="G10" s="62">
        <f t="shared" si="0"/>
        <v>6755.83</v>
      </c>
      <c r="H10" s="8">
        <f t="shared" si="0"/>
        <v>0</v>
      </c>
      <c r="I10" s="62">
        <f>I17+I199</f>
        <v>5976.43</v>
      </c>
      <c r="J10" s="62">
        <f t="shared" si="0"/>
        <v>779.4</v>
      </c>
      <c r="K10" s="8">
        <f t="shared" si="0"/>
        <v>0</v>
      </c>
    </row>
    <row r="11" spans="1:11" ht="28.5" customHeight="1">
      <c r="A11" s="113"/>
      <c r="B11" s="114"/>
      <c r="C11" s="115"/>
      <c r="D11" s="112"/>
      <c r="E11" s="112"/>
      <c r="F11" s="1">
        <v>2022</v>
      </c>
      <c r="G11" s="62">
        <f t="shared" si="0"/>
        <v>5051.8</v>
      </c>
      <c r="H11" s="8">
        <f t="shared" si="0"/>
        <v>0</v>
      </c>
      <c r="I11" s="62">
        <f t="shared" si="0"/>
        <v>4270.7</v>
      </c>
      <c r="J11" s="62">
        <f t="shared" si="0"/>
        <v>781.0999999999999</v>
      </c>
      <c r="K11" s="8">
        <f t="shared" si="0"/>
        <v>0</v>
      </c>
    </row>
    <row r="12" spans="1:11" ht="28.5" customHeight="1">
      <c r="A12" s="113"/>
      <c r="B12" s="114"/>
      <c r="C12" s="115"/>
      <c r="D12" s="112"/>
      <c r="E12" s="112"/>
      <c r="F12" s="1">
        <v>2023</v>
      </c>
      <c r="G12" s="62">
        <f t="shared" si="0"/>
        <v>5253.872</v>
      </c>
      <c r="H12" s="8">
        <f t="shared" si="0"/>
        <v>0</v>
      </c>
      <c r="I12" s="62">
        <f t="shared" si="0"/>
        <v>4441.528</v>
      </c>
      <c r="J12" s="62">
        <f t="shared" si="0"/>
        <v>812.344</v>
      </c>
      <c r="K12" s="8">
        <f t="shared" si="0"/>
        <v>0</v>
      </c>
    </row>
    <row r="13" spans="1:11" ht="28.5" customHeight="1">
      <c r="A13" s="113"/>
      <c r="B13" s="114"/>
      <c r="C13" s="115"/>
      <c r="D13" s="112"/>
      <c r="E13" s="112"/>
      <c r="F13" s="1">
        <v>2024</v>
      </c>
      <c r="G13" s="62">
        <f t="shared" si="0"/>
        <v>5464.026</v>
      </c>
      <c r="H13" s="8">
        <f t="shared" si="0"/>
        <v>0</v>
      </c>
      <c r="I13" s="62">
        <f t="shared" si="0"/>
        <v>4619.189</v>
      </c>
      <c r="J13" s="62">
        <f t="shared" si="0"/>
        <v>844.837</v>
      </c>
      <c r="K13" s="8">
        <f t="shared" si="0"/>
        <v>0</v>
      </c>
    </row>
    <row r="14" spans="1:11" ht="27" customHeight="1">
      <c r="A14" s="113"/>
      <c r="B14" s="114"/>
      <c r="C14" s="115"/>
      <c r="D14" s="112"/>
      <c r="E14" s="112"/>
      <c r="F14" s="1">
        <v>2025</v>
      </c>
      <c r="G14" s="62">
        <f t="shared" si="0"/>
        <v>5682.588</v>
      </c>
      <c r="H14" s="8">
        <f t="shared" si="0"/>
        <v>0</v>
      </c>
      <c r="I14" s="62">
        <f t="shared" si="0"/>
        <v>4803.957</v>
      </c>
      <c r="J14" s="62">
        <f t="shared" si="0"/>
        <v>878.6309999999999</v>
      </c>
      <c r="K14" s="8">
        <f t="shared" si="0"/>
        <v>0</v>
      </c>
    </row>
    <row r="15" spans="1:11" ht="13.5" customHeight="1">
      <c r="A15" s="113"/>
      <c r="B15" s="114" t="s">
        <v>29</v>
      </c>
      <c r="C15" s="114"/>
      <c r="D15" s="114"/>
      <c r="E15" s="114"/>
      <c r="F15" s="114"/>
      <c r="G15" s="62">
        <f>G9+G10+G11+G12+G13+G14</f>
        <v>37568.172999999995</v>
      </c>
      <c r="H15" s="8">
        <f>H9+H10+H11+H12+H13+H14</f>
        <v>0</v>
      </c>
      <c r="I15" s="62">
        <f>I9+I10+I11+I12+I13+I14</f>
        <v>31318.961000000003</v>
      </c>
      <c r="J15" s="62">
        <f>J9+J10+J11+J12+J13+J14</f>
        <v>6249.2119999999995</v>
      </c>
      <c r="K15" s="8">
        <f>K9+K10+K11+K12+K13+K14</f>
        <v>0</v>
      </c>
    </row>
    <row r="16" spans="1:11" ht="24" customHeight="1">
      <c r="A16" s="113"/>
      <c r="B16" s="114" t="s">
        <v>30</v>
      </c>
      <c r="C16" s="115" t="s">
        <v>28</v>
      </c>
      <c r="D16" s="112">
        <v>2020</v>
      </c>
      <c r="E16" s="112">
        <v>2025</v>
      </c>
      <c r="F16" s="1">
        <v>2020</v>
      </c>
      <c r="G16" s="77">
        <f>G23+G44+G93+G128+G142+G156+G177</f>
        <v>3434.357</v>
      </c>
      <c r="H16" s="8">
        <f aca="true" t="shared" si="1" ref="G16:K21">H23+H44+H93+H128+H142+H156+H177</f>
        <v>0</v>
      </c>
      <c r="I16" s="62">
        <f t="shared" si="1"/>
        <v>1824.6570000000002</v>
      </c>
      <c r="J16" s="62">
        <f>J23+J44+J93+J128+J142+J156+J177</f>
        <v>1609.7</v>
      </c>
      <c r="K16" s="8">
        <f t="shared" si="1"/>
        <v>0</v>
      </c>
    </row>
    <row r="17" spans="1:11" ht="29.25" customHeight="1">
      <c r="A17" s="113"/>
      <c r="B17" s="114"/>
      <c r="C17" s="115"/>
      <c r="D17" s="112"/>
      <c r="E17" s="112"/>
      <c r="F17" s="1">
        <v>2021</v>
      </c>
      <c r="G17" s="77">
        <f t="shared" si="1"/>
        <v>2238.73</v>
      </c>
      <c r="H17" s="8">
        <f t="shared" si="1"/>
        <v>0</v>
      </c>
      <c r="I17" s="62">
        <f t="shared" si="1"/>
        <v>1773.73</v>
      </c>
      <c r="J17" s="62">
        <f t="shared" si="1"/>
        <v>465</v>
      </c>
      <c r="K17" s="8">
        <f t="shared" si="1"/>
        <v>0</v>
      </c>
    </row>
    <row r="18" spans="1:11" ht="29.25" customHeight="1">
      <c r="A18" s="113"/>
      <c r="B18" s="114"/>
      <c r="C18" s="115"/>
      <c r="D18" s="112"/>
      <c r="E18" s="112"/>
      <c r="F18" s="1">
        <v>2022</v>
      </c>
      <c r="G18" s="77">
        <f>G25+G46+G95+G130+G144+G158+G179</f>
        <v>466</v>
      </c>
      <c r="H18" s="8">
        <f t="shared" si="1"/>
        <v>0</v>
      </c>
      <c r="I18" s="62">
        <f t="shared" si="1"/>
        <v>0</v>
      </c>
      <c r="J18" s="62">
        <f>J25+J46+J95+J130+J144+J158+J179</f>
        <v>466</v>
      </c>
      <c r="K18" s="8">
        <f t="shared" si="1"/>
        <v>0</v>
      </c>
    </row>
    <row r="19" spans="1:11" ht="29.25" customHeight="1">
      <c r="A19" s="113"/>
      <c r="B19" s="114"/>
      <c r="C19" s="115"/>
      <c r="D19" s="112"/>
      <c r="E19" s="112"/>
      <c r="F19" s="1">
        <v>2023</v>
      </c>
      <c r="G19" s="77">
        <f t="shared" si="1"/>
        <v>484.64</v>
      </c>
      <c r="H19" s="8">
        <f t="shared" si="1"/>
        <v>0</v>
      </c>
      <c r="I19" s="62">
        <f t="shared" si="1"/>
        <v>0</v>
      </c>
      <c r="J19" s="62">
        <f t="shared" si="1"/>
        <v>484.64</v>
      </c>
      <c r="K19" s="8">
        <f t="shared" si="1"/>
        <v>0</v>
      </c>
    </row>
    <row r="20" spans="1:11" ht="29.25" customHeight="1">
      <c r="A20" s="113"/>
      <c r="B20" s="114"/>
      <c r="C20" s="115"/>
      <c r="D20" s="112"/>
      <c r="E20" s="112"/>
      <c r="F20" s="1">
        <v>2024</v>
      </c>
      <c r="G20" s="77">
        <f t="shared" si="1"/>
        <v>504.025</v>
      </c>
      <c r="H20" s="8">
        <f t="shared" si="1"/>
        <v>0</v>
      </c>
      <c r="I20" s="62">
        <f t="shared" si="1"/>
        <v>0</v>
      </c>
      <c r="J20" s="62">
        <f>J27+J48+J97+J132+J146+J160+J181</f>
        <v>504.025</v>
      </c>
      <c r="K20" s="8">
        <f t="shared" si="1"/>
        <v>0</v>
      </c>
    </row>
    <row r="21" spans="1:11" ht="36.75" customHeight="1">
      <c r="A21" s="113"/>
      <c r="B21" s="114"/>
      <c r="C21" s="115"/>
      <c r="D21" s="112"/>
      <c r="E21" s="112"/>
      <c r="F21" s="1">
        <v>2025</v>
      </c>
      <c r="G21" s="77">
        <f t="shared" si="1"/>
        <v>524.1859999999999</v>
      </c>
      <c r="H21" s="8">
        <f t="shared" si="1"/>
        <v>0</v>
      </c>
      <c r="I21" s="62">
        <f t="shared" si="1"/>
        <v>0</v>
      </c>
      <c r="J21" s="62">
        <f t="shared" si="1"/>
        <v>524.1859999999999</v>
      </c>
      <c r="K21" s="8">
        <f t="shared" si="1"/>
        <v>0</v>
      </c>
    </row>
    <row r="22" spans="1:11" ht="36.75" customHeight="1">
      <c r="A22" s="113"/>
      <c r="B22" s="114" t="s">
        <v>29</v>
      </c>
      <c r="C22" s="114"/>
      <c r="D22" s="114"/>
      <c r="E22" s="114"/>
      <c r="F22" s="114"/>
      <c r="G22" s="77">
        <f>G16+G17+G18+G19+G20+G21</f>
        <v>7651.937999999999</v>
      </c>
      <c r="H22" s="8">
        <f>H16+H17+H18+H19+H20+H21</f>
        <v>0</v>
      </c>
      <c r="I22" s="62">
        <f>I16+I17+I18+I19+I20+I21</f>
        <v>3598.387</v>
      </c>
      <c r="J22" s="62">
        <f>J16+J17+J18+J19+J20+J21</f>
        <v>4053.5509999999995</v>
      </c>
      <c r="K22" s="8">
        <f>K16+K17+K18+K19+K20+K21</f>
        <v>0</v>
      </c>
    </row>
    <row r="23" spans="1:11" ht="36.75" customHeight="1">
      <c r="A23" s="119" t="s">
        <v>1</v>
      </c>
      <c r="B23" s="118" t="s">
        <v>31</v>
      </c>
      <c r="C23" s="115" t="s">
        <v>2</v>
      </c>
      <c r="D23" s="112">
        <v>2020</v>
      </c>
      <c r="E23" s="112">
        <v>2025</v>
      </c>
      <c r="F23" s="1">
        <v>2020</v>
      </c>
      <c r="G23" s="69">
        <f>G30+G37</f>
        <v>1911.2</v>
      </c>
      <c r="H23" s="69">
        <f>H30+H37</f>
        <v>0</v>
      </c>
      <c r="I23" s="69">
        <f>I30+I37</f>
        <v>1711.2</v>
      </c>
      <c r="J23" s="69">
        <f>J30+J37</f>
        <v>200</v>
      </c>
      <c r="K23" s="8">
        <f>K30+K37</f>
        <v>0</v>
      </c>
    </row>
    <row r="24" spans="1:11" ht="36.75" customHeight="1">
      <c r="A24" s="119"/>
      <c r="B24" s="118"/>
      <c r="C24" s="115"/>
      <c r="D24" s="112"/>
      <c r="E24" s="112"/>
      <c r="F24" s="1">
        <v>2021</v>
      </c>
      <c r="G24" s="69">
        <f aca="true" t="shared" si="2" ref="G24:K28">G31+G38</f>
        <v>1871</v>
      </c>
      <c r="H24" s="69">
        <f t="shared" si="2"/>
        <v>0</v>
      </c>
      <c r="I24" s="69">
        <f t="shared" si="2"/>
        <v>1670.4</v>
      </c>
      <c r="J24" s="69">
        <f t="shared" si="2"/>
        <v>200.6</v>
      </c>
      <c r="K24" s="8">
        <f t="shared" si="2"/>
        <v>0</v>
      </c>
    </row>
    <row r="25" spans="1:11" ht="36.75" customHeight="1">
      <c r="A25" s="119"/>
      <c r="B25" s="118"/>
      <c r="C25" s="115"/>
      <c r="D25" s="112"/>
      <c r="E25" s="112"/>
      <c r="F25" s="1">
        <v>2022</v>
      </c>
      <c r="G25" s="69">
        <f t="shared" si="2"/>
        <v>201.1</v>
      </c>
      <c r="H25" s="69">
        <f t="shared" si="2"/>
        <v>0</v>
      </c>
      <c r="I25" s="69">
        <f t="shared" si="2"/>
        <v>0</v>
      </c>
      <c r="J25" s="69">
        <f t="shared" si="2"/>
        <v>201.1</v>
      </c>
      <c r="K25" s="8">
        <f t="shared" si="2"/>
        <v>0</v>
      </c>
    </row>
    <row r="26" spans="1:11" ht="36.75" customHeight="1">
      <c r="A26" s="119"/>
      <c r="B26" s="118"/>
      <c r="C26" s="115"/>
      <c r="D26" s="112"/>
      <c r="E26" s="112"/>
      <c r="F26" s="1">
        <v>2023</v>
      </c>
      <c r="G26" s="69">
        <f t="shared" si="2"/>
        <v>209.144</v>
      </c>
      <c r="H26" s="69">
        <f t="shared" si="2"/>
        <v>0</v>
      </c>
      <c r="I26" s="69">
        <f t="shared" si="2"/>
        <v>0</v>
      </c>
      <c r="J26" s="69">
        <f t="shared" si="2"/>
        <v>209.144</v>
      </c>
      <c r="K26" s="8">
        <f t="shared" si="2"/>
        <v>0</v>
      </c>
    </row>
    <row r="27" spans="1:11" ht="36.75" customHeight="1">
      <c r="A27" s="119"/>
      <c r="B27" s="118"/>
      <c r="C27" s="115"/>
      <c r="D27" s="112"/>
      <c r="E27" s="112"/>
      <c r="F27" s="1">
        <v>2024</v>
      </c>
      <c r="G27" s="69">
        <f t="shared" si="2"/>
        <v>217.51</v>
      </c>
      <c r="H27" s="69">
        <f t="shared" si="2"/>
        <v>0</v>
      </c>
      <c r="I27" s="69">
        <f t="shared" si="2"/>
        <v>0</v>
      </c>
      <c r="J27" s="69">
        <f t="shared" si="2"/>
        <v>217.51</v>
      </c>
      <c r="K27" s="8">
        <f t="shared" si="2"/>
        <v>0</v>
      </c>
    </row>
    <row r="28" spans="1:11" ht="19.5" customHeight="1">
      <c r="A28" s="119"/>
      <c r="B28" s="118"/>
      <c r="C28" s="115"/>
      <c r="D28" s="112"/>
      <c r="E28" s="112"/>
      <c r="F28" s="1">
        <v>2025</v>
      </c>
      <c r="G28" s="69">
        <f t="shared" si="2"/>
        <v>226.21</v>
      </c>
      <c r="H28" s="69">
        <f t="shared" si="2"/>
        <v>0</v>
      </c>
      <c r="I28" s="69">
        <f t="shared" si="2"/>
        <v>0</v>
      </c>
      <c r="J28" s="69">
        <f t="shared" si="2"/>
        <v>226.21</v>
      </c>
      <c r="K28" s="8">
        <f t="shared" si="2"/>
        <v>0</v>
      </c>
    </row>
    <row r="29" spans="1:11" ht="36.75" customHeight="1">
      <c r="A29" s="119"/>
      <c r="B29" s="118" t="s">
        <v>29</v>
      </c>
      <c r="C29" s="118"/>
      <c r="D29" s="118"/>
      <c r="E29" s="118"/>
      <c r="F29" s="118"/>
      <c r="G29" s="65">
        <f>SUM(G23:G28)</f>
        <v>4636.164</v>
      </c>
      <c r="H29" s="65">
        <f>SUM(H23:H28)</f>
        <v>0</v>
      </c>
      <c r="I29" s="65">
        <f>SUM(I23:I28)</f>
        <v>3381.6000000000004</v>
      </c>
      <c r="J29" s="65">
        <f>SUM(J23:J28)</f>
        <v>1254.564</v>
      </c>
      <c r="K29" s="9">
        <f>SUM(K23:K28)</f>
        <v>0</v>
      </c>
    </row>
    <row r="30" spans="1:11" ht="36.75" customHeight="1">
      <c r="A30" s="116" t="s">
        <v>32</v>
      </c>
      <c r="B30" s="117" t="s">
        <v>254</v>
      </c>
      <c r="C30" s="115" t="s">
        <v>4</v>
      </c>
      <c r="D30" s="112">
        <v>2020</v>
      </c>
      <c r="E30" s="112">
        <v>2025</v>
      </c>
      <c r="F30" s="1">
        <v>2020</v>
      </c>
      <c r="G30" s="78">
        <f aca="true" t="shared" si="3" ref="G30:G35">H30+I30+J30+K30</f>
        <v>1911.2</v>
      </c>
      <c r="H30" s="79"/>
      <c r="I30" s="79">
        <v>1711.2</v>
      </c>
      <c r="J30" s="80">
        <v>200</v>
      </c>
      <c r="K30" s="13"/>
    </row>
    <row r="31" spans="1:11" ht="36.75" customHeight="1">
      <c r="A31" s="116"/>
      <c r="B31" s="117"/>
      <c r="C31" s="115"/>
      <c r="D31" s="112"/>
      <c r="E31" s="112"/>
      <c r="F31" s="1">
        <v>2021</v>
      </c>
      <c r="G31" s="78">
        <f t="shared" si="3"/>
        <v>1871</v>
      </c>
      <c r="H31" s="79"/>
      <c r="I31" s="79">
        <v>1670.4</v>
      </c>
      <c r="J31" s="80">
        <v>200.6</v>
      </c>
      <c r="K31" s="13"/>
    </row>
    <row r="32" spans="1:11" ht="36.75" customHeight="1">
      <c r="A32" s="116"/>
      <c r="B32" s="117"/>
      <c r="C32" s="115"/>
      <c r="D32" s="112"/>
      <c r="E32" s="112"/>
      <c r="F32" s="1">
        <v>2022</v>
      </c>
      <c r="G32" s="78">
        <f t="shared" si="3"/>
        <v>201.1</v>
      </c>
      <c r="H32" s="79"/>
      <c r="I32" s="80">
        <v>0</v>
      </c>
      <c r="J32" s="79">
        <v>201.1</v>
      </c>
      <c r="K32" s="13"/>
    </row>
    <row r="33" spans="1:11" ht="36.75" customHeight="1">
      <c r="A33" s="116"/>
      <c r="B33" s="117"/>
      <c r="C33" s="115"/>
      <c r="D33" s="112"/>
      <c r="E33" s="112"/>
      <c r="F33" s="1">
        <v>2023</v>
      </c>
      <c r="G33" s="78">
        <f t="shared" si="3"/>
        <v>209.144</v>
      </c>
      <c r="H33" s="79"/>
      <c r="I33" s="80">
        <f>I32*1.04</f>
        <v>0</v>
      </c>
      <c r="J33" s="79">
        <v>209.144</v>
      </c>
      <c r="K33" s="13"/>
    </row>
    <row r="34" spans="1:11" ht="36.75" customHeight="1">
      <c r="A34" s="116"/>
      <c r="B34" s="117"/>
      <c r="C34" s="115"/>
      <c r="D34" s="112"/>
      <c r="E34" s="112"/>
      <c r="F34" s="1">
        <v>2024</v>
      </c>
      <c r="G34" s="78">
        <f t="shared" si="3"/>
        <v>217.51</v>
      </c>
      <c r="H34" s="79"/>
      <c r="I34" s="80">
        <f>I33*1.04</f>
        <v>0</v>
      </c>
      <c r="J34" s="79">
        <v>217.51</v>
      </c>
      <c r="K34" s="13"/>
    </row>
    <row r="35" spans="1:11" ht="21" customHeight="1">
      <c r="A35" s="116"/>
      <c r="B35" s="117"/>
      <c r="C35" s="115"/>
      <c r="D35" s="112"/>
      <c r="E35" s="112"/>
      <c r="F35" s="1">
        <v>2025</v>
      </c>
      <c r="G35" s="78">
        <f t="shared" si="3"/>
        <v>226.21</v>
      </c>
      <c r="H35" s="79"/>
      <c r="I35" s="80">
        <f>I34*1.04</f>
        <v>0</v>
      </c>
      <c r="J35" s="79">
        <v>226.21</v>
      </c>
      <c r="K35" s="13"/>
    </row>
    <row r="36" spans="1:11" ht="13.5" customHeight="1">
      <c r="A36" s="116"/>
      <c r="B36" s="118" t="s">
        <v>33</v>
      </c>
      <c r="C36" s="118"/>
      <c r="D36" s="118"/>
      <c r="E36" s="118"/>
      <c r="F36" s="118"/>
      <c r="G36" s="65">
        <f>SUM(G30:G35)</f>
        <v>4636.164</v>
      </c>
      <c r="H36" s="65">
        <f>SUM(H30:H35)</f>
        <v>0</v>
      </c>
      <c r="I36" s="65">
        <f>SUM(I30:I35)</f>
        <v>3381.6000000000004</v>
      </c>
      <c r="J36" s="65">
        <f>SUM(J30:J35)</f>
        <v>1254.564</v>
      </c>
      <c r="K36" s="9">
        <f>SUM(K30:K35)</f>
        <v>0</v>
      </c>
    </row>
    <row r="37" spans="1:11" ht="12.75" customHeight="1">
      <c r="A37" s="116" t="s">
        <v>34</v>
      </c>
      <c r="B37" s="117" t="s">
        <v>35</v>
      </c>
      <c r="C37" s="115" t="s">
        <v>36</v>
      </c>
      <c r="D37" s="112">
        <v>2020</v>
      </c>
      <c r="E37" s="112">
        <v>2025</v>
      </c>
      <c r="F37" s="1">
        <v>2020</v>
      </c>
      <c r="G37" s="12">
        <f aca="true" t="shared" si="4" ref="G37:G42">H37+I37+J37+K37</f>
        <v>0</v>
      </c>
      <c r="H37" s="13"/>
      <c r="I37" s="13"/>
      <c r="J37" s="13"/>
      <c r="K37" s="13"/>
    </row>
    <row r="38" spans="1:11" ht="36.75" customHeight="1">
      <c r="A38" s="116"/>
      <c r="B38" s="117"/>
      <c r="C38" s="115"/>
      <c r="D38" s="112"/>
      <c r="E38" s="112"/>
      <c r="F38" s="1">
        <v>2021</v>
      </c>
      <c r="G38" s="12">
        <f t="shared" si="4"/>
        <v>0</v>
      </c>
      <c r="H38" s="13"/>
      <c r="I38" s="13"/>
      <c r="J38" s="13"/>
      <c r="K38" s="13"/>
    </row>
    <row r="39" spans="1:11" ht="36.75" customHeight="1">
      <c r="A39" s="116"/>
      <c r="B39" s="117"/>
      <c r="C39" s="115"/>
      <c r="D39" s="112"/>
      <c r="E39" s="112"/>
      <c r="F39" s="1">
        <v>2022</v>
      </c>
      <c r="G39" s="12">
        <f t="shared" si="4"/>
        <v>0</v>
      </c>
      <c r="H39" s="13"/>
      <c r="I39" s="13"/>
      <c r="J39" s="13"/>
      <c r="K39" s="13"/>
    </row>
    <row r="40" spans="1:11" ht="36.75" customHeight="1">
      <c r="A40" s="116"/>
      <c r="B40" s="117"/>
      <c r="C40" s="115"/>
      <c r="D40" s="112"/>
      <c r="E40" s="112"/>
      <c r="F40" s="1">
        <v>2023</v>
      </c>
      <c r="G40" s="12">
        <f t="shared" si="4"/>
        <v>0</v>
      </c>
      <c r="H40" s="13"/>
      <c r="I40" s="13"/>
      <c r="J40" s="13"/>
      <c r="K40" s="13"/>
    </row>
    <row r="41" spans="1:11" ht="36.75" customHeight="1">
      <c r="A41" s="116"/>
      <c r="B41" s="117"/>
      <c r="C41" s="115"/>
      <c r="D41" s="112"/>
      <c r="E41" s="112"/>
      <c r="F41" s="1">
        <v>2024</v>
      </c>
      <c r="G41" s="12">
        <f t="shared" si="4"/>
        <v>0</v>
      </c>
      <c r="H41" s="13"/>
      <c r="I41" s="13"/>
      <c r="J41" s="13"/>
      <c r="K41" s="13"/>
    </row>
    <row r="42" spans="1:11" ht="36.75" customHeight="1">
      <c r="A42" s="116"/>
      <c r="B42" s="117"/>
      <c r="C42" s="115"/>
      <c r="D42" s="112"/>
      <c r="E42" s="112"/>
      <c r="F42" s="1">
        <v>2025</v>
      </c>
      <c r="G42" s="12">
        <f t="shared" si="4"/>
        <v>0</v>
      </c>
      <c r="H42" s="13"/>
      <c r="I42" s="13"/>
      <c r="J42" s="13"/>
      <c r="K42" s="13"/>
    </row>
    <row r="43" spans="1:11" ht="13.5" customHeight="1">
      <c r="A43" s="116"/>
      <c r="B43" s="118" t="s">
        <v>33</v>
      </c>
      <c r="C43" s="118"/>
      <c r="D43" s="118"/>
      <c r="E43" s="118"/>
      <c r="F43" s="118"/>
      <c r="G43" s="9">
        <f>G37+G38+G39+G40+G41+G42</f>
        <v>0</v>
      </c>
      <c r="H43" s="9">
        <f>H37+H38+H39+H40+H41+H42</f>
        <v>0</v>
      </c>
      <c r="I43" s="9">
        <f>I37+I38+I39+I40+I41+I42</f>
        <v>0</v>
      </c>
      <c r="J43" s="9">
        <f>J37+J38+J39+J40+J41+J42</f>
        <v>0</v>
      </c>
      <c r="K43" s="9">
        <f>K37+K38+K39+K40+K41+K42</f>
        <v>0</v>
      </c>
    </row>
    <row r="44" spans="1:11" ht="13.5" customHeight="1">
      <c r="A44" s="119" t="s">
        <v>3</v>
      </c>
      <c r="B44" s="118" t="s">
        <v>37</v>
      </c>
      <c r="C44" s="115" t="s">
        <v>4</v>
      </c>
      <c r="D44" s="112">
        <v>2020</v>
      </c>
      <c r="E44" s="112">
        <v>2025</v>
      </c>
      <c r="F44" s="1">
        <v>2020</v>
      </c>
      <c r="G44" s="8">
        <f>G51+G58+G65+G72+G79+G86</f>
        <v>0</v>
      </c>
      <c r="H44" s="8">
        <f>H51+H58+H65+H72+H79+H86</f>
        <v>0</v>
      </c>
      <c r="I44" s="8">
        <f>I51+I58+I65+I72+I79+I86</f>
        <v>0</v>
      </c>
      <c r="J44" s="8">
        <f>J51+J58+J65+J72+J79+J86</f>
        <v>0</v>
      </c>
      <c r="K44" s="8">
        <f>K51+K58+K65+K72+K79+K86</f>
        <v>0</v>
      </c>
    </row>
    <row r="45" spans="1:11" ht="13.5">
      <c r="A45" s="119"/>
      <c r="B45" s="118"/>
      <c r="C45" s="115"/>
      <c r="D45" s="112"/>
      <c r="E45" s="112"/>
      <c r="F45" s="1">
        <v>2021</v>
      </c>
      <c r="G45" s="8">
        <f aca="true" t="shared" si="5" ref="G45:K49">G52+G59+G66+G73+G80+G87</f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0</v>
      </c>
    </row>
    <row r="46" spans="1:11" ht="13.5">
      <c r="A46" s="119"/>
      <c r="B46" s="118"/>
      <c r="C46" s="115"/>
      <c r="D46" s="112"/>
      <c r="E46" s="112"/>
      <c r="F46" s="1">
        <v>2022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0</v>
      </c>
    </row>
    <row r="47" spans="1:11" ht="13.5">
      <c r="A47" s="119"/>
      <c r="B47" s="118"/>
      <c r="C47" s="115"/>
      <c r="D47" s="112"/>
      <c r="E47" s="112"/>
      <c r="F47" s="1">
        <v>2023</v>
      </c>
      <c r="G47" s="8">
        <f t="shared" si="5"/>
        <v>0</v>
      </c>
      <c r="H47" s="8">
        <f t="shared" si="5"/>
        <v>0</v>
      </c>
      <c r="I47" s="8">
        <f t="shared" si="5"/>
        <v>0</v>
      </c>
      <c r="J47" s="8">
        <f t="shared" si="5"/>
        <v>0</v>
      </c>
      <c r="K47" s="8">
        <f t="shared" si="5"/>
        <v>0</v>
      </c>
    </row>
    <row r="48" spans="1:11" ht="13.5">
      <c r="A48" s="119"/>
      <c r="B48" s="118"/>
      <c r="C48" s="115"/>
      <c r="D48" s="112"/>
      <c r="E48" s="112"/>
      <c r="F48" s="1">
        <v>2024</v>
      </c>
      <c r="G48" s="8">
        <f t="shared" si="5"/>
        <v>0</v>
      </c>
      <c r="H48" s="8">
        <f t="shared" si="5"/>
        <v>0</v>
      </c>
      <c r="I48" s="8">
        <f t="shared" si="5"/>
        <v>0</v>
      </c>
      <c r="J48" s="8">
        <f t="shared" si="5"/>
        <v>0</v>
      </c>
      <c r="K48" s="8">
        <f t="shared" si="5"/>
        <v>0</v>
      </c>
    </row>
    <row r="49" spans="1:11" ht="21.75" customHeight="1">
      <c r="A49" s="119"/>
      <c r="B49" s="118"/>
      <c r="C49" s="115"/>
      <c r="D49" s="112"/>
      <c r="E49" s="112"/>
      <c r="F49" s="1">
        <v>2025</v>
      </c>
      <c r="G49" s="8">
        <f t="shared" si="5"/>
        <v>0</v>
      </c>
      <c r="H49" s="8">
        <f t="shared" si="5"/>
        <v>0</v>
      </c>
      <c r="I49" s="8">
        <f t="shared" si="5"/>
        <v>0</v>
      </c>
      <c r="J49" s="8">
        <f t="shared" si="5"/>
        <v>0</v>
      </c>
      <c r="K49" s="8">
        <f t="shared" si="5"/>
        <v>0</v>
      </c>
    </row>
    <row r="50" spans="1:11" ht="13.5" customHeight="1">
      <c r="A50" s="119"/>
      <c r="B50" s="118" t="s">
        <v>29</v>
      </c>
      <c r="C50" s="118"/>
      <c r="D50" s="118"/>
      <c r="E50" s="118"/>
      <c r="F50" s="118"/>
      <c r="G50" s="9">
        <f>SUM(G44:G49)</f>
        <v>0</v>
      </c>
      <c r="H50" s="9">
        <f>SUM(H44:H49)</f>
        <v>0</v>
      </c>
      <c r="I50" s="9">
        <f>SUM(I44:I49)</f>
        <v>0</v>
      </c>
      <c r="J50" s="9">
        <f>SUM(J44:J49)</f>
        <v>0</v>
      </c>
      <c r="K50" s="9">
        <f>SUM(K44:K49)</f>
        <v>0</v>
      </c>
    </row>
    <row r="51" spans="1:11" ht="12.75" customHeight="1">
      <c r="A51" s="116" t="s">
        <v>38</v>
      </c>
      <c r="B51" s="117" t="s">
        <v>39</v>
      </c>
      <c r="C51" s="115" t="s">
        <v>4</v>
      </c>
      <c r="D51" s="112">
        <v>2020</v>
      </c>
      <c r="E51" s="112">
        <v>2025</v>
      </c>
      <c r="F51" s="1">
        <v>2020</v>
      </c>
      <c r="G51" s="12">
        <f aca="true" t="shared" si="6" ref="G51:G56">H51+I51+J51+K51</f>
        <v>0</v>
      </c>
      <c r="H51" s="13"/>
      <c r="I51" s="13"/>
      <c r="J51" s="13"/>
      <c r="K51" s="13"/>
    </row>
    <row r="52" spans="1:11" ht="12.75" customHeight="1">
      <c r="A52" s="116"/>
      <c r="B52" s="117"/>
      <c r="C52" s="115"/>
      <c r="D52" s="112"/>
      <c r="E52" s="112"/>
      <c r="F52" s="1">
        <v>2021</v>
      </c>
      <c r="G52" s="12">
        <f t="shared" si="6"/>
        <v>0</v>
      </c>
      <c r="H52" s="13"/>
      <c r="I52" s="13"/>
      <c r="J52" s="13"/>
      <c r="K52" s="13"/>
    </row>
    <row r="53" spans="1:11" ht="12.75" customHeight="1">
      <c r="A53" s="116"/>
      <c r="B53" s="117"/>
      <c r="C53" s="115"/>
      <c r="D53" s="112"/>
      <c r="E53" s="112"/>
      <c r="F53" s="1">
        <v>2022</v>
      </c>
      <c r="G53" s="12">
        <f t="shared" si="6"/>
        <v>0</v>
      </c>
      <c r="H53" s="13"/>
      <c r="I53" s="13"/>
      <c r="J53" s="13"/>
      <c r="K53" s="13"/>
    </row>
    <row r="54" spans="1:11" ht="12.75" customHeight="1">
      <c r="A54" s="116"/>
      <c r="B54" s="117"/>
      <c r="C54" s="115"/>
      <c r="D54" s="112"/>
      <c r="E54" s="112"/>
      <c r="F54" s="1">
        <v>2023</v>
      </c>
      <c r="G54" s="12">
        <f t="shared" si="6"/>
        <v>0</v>
      </c>
      <c r="H54" s="13"/>
      <c r="I54" s="13"/>
      <c r="J54" s="13"/>
      <c r="K54" s="13"/>
    </row>
    <row r="55" spans="1:11" ht="12.75">
      <c r="A55" s="116"/>
      <c r="B55" s="117"/>
      <c r="C55" s="115"/>
      <c r="D55" s="112"/>
      <c r="E55" s="112"/>
      <c r="F55" s="1">
        <v>2024</v>
      </c>
      <c r="G55" s="12">
        <f t="shared" si="6"/>
        <v>0</v>
      </c>
      <c r="H55" s="13"/>
      <c r="I55" s="13"/>
      <c r="J55" s="13"/>
      <c r="K55" s="13"/>
    </row>
    <row r="56" spans="1:11" ht="40.5" customHeight="1">
      <c r="A56" s="116"/>
      <c r="B56" s="117"/>
      <c r="C56" s="115"/>
      <c r="D56" s="112"/>
      <c r="E56" s="112"/>
      <c r="F56" s="1">
        <v>2025</v>
      </c>
      <c r="G56" s="12">
        <f t="shared" si="6"/>
        <v>0</v>
      </c>
      <c r="H56" s="13"/>
      <c r="I56" s="13"/>
      <c r="J56" s="13"/>
      <c r="K56" s="13"/>
    </row>
    <row r="57" spans="1:11" ht="13.5" customHeight="1">
      <c r="A57" s="116"/>
      <c r="B57" s="118" t="s">
        <v>33</v>
      </c>
      <c r="C57" s="118"/>
      <c r="D57" s="118"/>
      <c r="E57" s="118"/>
      <c r="F57" s="118"/>
      <c r="G57" s="9">
        <f>G51+G52+G53+G54+G55+G56</f>
        <v>0</v>
      </c>
      <c r="H57" s="9">
        <f>SUM(H51:H56)</f>
        <v>0</v>
      </c>
      <c r="I57" s="9">
        <f>SUM(I51:I56)</f>
        <v>0</v>
      </c>
      <c r="J57" s="9">
        <f>SUM(J51:J56)</f>
        <v>0</v>
      </c>
      <c r="K57" s="9">
        <f>SUM(K51:K56)</f>
        <v>0</v>
      </c>
    </row>
    <row r="58" spans="1:11" ht="36.75" customHeight="1">
      <c r="A58" s="116" t="s">
        <v>40</v>
      </c>
      <c r="B58" s="117" t="s">
        <v>41</v>
      </c>
      <c r="C58" s="115" t="s">
        <v>4</v>
      </c>
      <c r="D58" s="112">
        <v>2020</v>
      </c>
      <c r="E58" s="112">
        <v>2025</v>
      </c>
      <c r="F58" s="1">
        <v>2020</v>
      </c>
      <c r="G58" s="12">
        <f aca="true" t="shared" si="7" ref="G58:G63">H58+I58+J58+K58</f>
        <v>0</v>
      </c>
      <c r="H58" s="13"/>
      <c r="I58" s="13"/>
      <c r="J58" s="13"/>
      <c r="K58" s="13"/>
    </row>
    <row r="59" spans="1:11" ht="36.75" customHeight="1">
      <c r="A59" s="116"/>
      <c r="B59" s="117"/>
      <c r="C59" s="115"/>
      <c r="D59" s="112"/>
      <c r="E59" s="112"/>
      <c r="F59" s="1">
        <v>2021</v>
      </c>
      <c r="G59" s="12">
        <f t="shared" si="7"/>
        <v>0</v>
      </c>
      <c r="H59" s="13"/>
      <c r="I59" s="13"/>
      <c r="J59" s="13"/>
      <c r="K59" s="13"/>
    </row>
    <row r="60" spans="1:11" ht="36.75" customHeight="1">
      <c r="A60" s="116"/>
      <c r="B60" s="117"/>
      <c r="C60" s="115"/>
      <c r="D60" s="112"/>
      <c r="E60" s="112"/>
      <c r="F60" s="1">
        <v>2022</v>
      </c>
      <c r="G60" s="12">
        <f t="shared" si="7"/>
        <v>0</v>
      </c>
      <c r="H60" s="13"/>
      <c r="I60" s="13"/>
      <c r="J60" s="13"/>
      <c r="K60" s="13"/>
    </row>
    <row r="61" spans="1:11" ht="36.75" customHeight="1">
      <c r="A61" s="116"/>
      <c r="B61" s="117"/>
      <c r="C61" s="115"/>
      <c r="D61" s="112"/>
      <c r="E61" s="112"/>
      <c r="F61" s="1">
        <v>2023</v>
      </c>
      <c r="G61" s="12">
        <f t="shared" si="7"/>
        <v>0</v>
      </c>
      <c r="H61" s="13"/>
      <c r="I61" s="13"/>
      <c r="J61" s="13"/>
      <c r="K61" s="13"/>
    </row>
    <row r="62" spans="1:11" ht="17.25" customHeight="1">
      <c r="A62" s="116"/>
      <c r="B62" s="117"/>
      <c r="C62" s="115"/>
      <c r="D62" s="112"/>
      <c r="E62" s="112"/>
      <c r="F62" s="1">
        <v>2024</v>
      </c>
      <c r="G62" s="12">
        <f t="shared" si="7"/>
        <v>0</v>
      </c>
      <c r="H62" s="13"/>
      <c r="I62" s="13"/>
      <c r="J62" s="13"/>
      <c r="K62" s="13"/>
    </row>
    <row r="63" spans="1:11" ht="25.5" customHeight="1">
      <c r="A63" s="116"/>
      <c r="B63" s="117"/>
      <c r="C63" s="115"/>
      <c r="D63" s="112"/>
      <c r="E63" s="112"/>
      <c r="F63" s="1">
        <v>2025</v>
      </c>
      <c r="G63" s="12">
        <f t="shared" si="7"/>
        <v>0</v>
      </c>
      <c r="H63" s="13"/>
      <c r="I63" s="13"/>
      <c r="J63" s="13"/>
      <c r="K63" s="13"/>
    </row>
    <row r="64" spans="1:11" ht="13.5" customHeight="1">
      <c r="A64" s="116"/>
      <c r="B64" s="118" t="s">
        <v>33</v>
      </c>
      <c r="C64" s="118"/>
      <c r="D64" s="118"/>
      <c r="E64" s="118"/>
      <c r="F64" s="118"/>
      <c r="G64" s="9">
        <f>SUM(G58:G63)</f>
        <v>0</v>
      </c>
      <c r="H64" s="9">
        <f>SUM(H58:H63)</f>
        <v>0</v>
      </c>
      <c r="I64" s="9">
        <f>SUM(I58:I63)</f>
        <v>0</v>
      </c>
      <c r="J64" s="9">
        <f>SUM(J58:J63)</f>
        <v>0</v>
      </c>
      <c r="K64" s="9">
        <f>SUM(K58:K63)</f>
        <v>0</v>
      </c>
    </row>
    <row r="65" spans="1:11" ht="36.75" customHeight="1">
      <c r="A65" s="116" t="s">
        <v>42</v>
      </c>
      <c r="B65" s="117" t="s">
        <v>43</v>
      </c>
      <c r="C65" s="115" t="s">
        <v>4</v>
      </c>
      <c r="D65" s="112">
        <v>2020</v>
      </c>
      <c r="E65" s="112">
        <v>2025</v>
      </c>
      <c r="F65" s="1">
        <v>2020</v>
      </c>
      <c r="G65" s="12">
        <f aca="true" t="shared" si="8" ref="G65:G70">H65+I65+J65+K65</f>
        <v>0</v>
      </c>
      <c r="H65" s="13"/>
      <c r="I65" s="13"/>
      <c r="J65" s="13"/>
      <c r="K65" s="13"/>
    </row>
    <row r="66" spans="1:11" ht="36.75" customHeight="1">
      <c r="A66" s="116"/>
      <c r="B66" s="117"/>
      <c r="C66" s="115"/>
      <c r="D66" s="112"/>
      <c r="E66" s="112"/>
      <c r="F66" s="1">
        <v>2021</v>
      </c>
      <c r="G66" s="12">
        <f t="shared" si="8"/>
        <v>0</v>
      </c>
      <c r="H66" s="13"/>
      <c r="I66" s="13"/>
      <c r="J66" s="13"/>
      <c r="K66" s="13"/>
    </row>
    <row r="67" spans="1:11" ht="36.75" customHeight="1">
      <c r="A67" s="116"/>
      <c r="B67" s="117"/>
      <c r="C67" s="115"/>
      <c r="D67" s="112"/>
      <c r="E67" s="112"/>
      <c r="F67" s="1">
        <v>2022</v>
      </c>
      <c r="G67" s="12">
        <f t="shared" si="8"/>
        <v>0</v>
      </c>
      <c r="H67" s="13"/>
      <c r="I67" s="13"/>
      <c r="J67" s="13"/>
      <c r="K67" s="13"/>
    </row>
    <row r="68" spans="1:11" ht="36.75" customHeight="1">
      <c r="A68" s="116"/>
      <c r="B68" s="117"/>
      <c r="C68" s="115"/>
      <c r="D68" s="112"/>
      <c r="E68" s="112"/>
      <c r="F68" s="1">
        <v>2023</v>
      </c>
      <c r="G68" s="12">
        <f t="shared" si="8"/>
        <v>0</v>
      </c>
      <c r="H68" s="13"/>
      <c r="I68" s="13"/>
      <c r="J68" s="13"/>
      <c r="K68" s="13"/>
    </row>
    <row r="69" spans="1:11" ht="36.75" customHeight="1">
      <c r="A69" s="116"/>
      <c r="B69" s="117"/>
      <c r="C69" s="115"/>
      <c r="D69" s="112"/>
      <c r="E69" s="112"/>
      <c r="F69" s="1">
        <v>2024</v>
      </c>
      <c r="G69" s="12">
        <f t="shared" si="8"/>
        <v>0</v>
      </c>
      <c r="H69" s="13"/>
      <c r="I69" s="13"/>
      <c r="J69" s="13"/>
      <c r="K69" s="13"/>
    </row>
    <row r="70" spans="1:11" ht="42.75" customHeight="1">
      <c r="A70" s="116"/>
      <c r="B70" s="117"/>
      <c r="C70" s="115"/>
      <c r="D70" s="112"/>
      <c r="E70" s="112"/>
      <c r="F70" s="1">
        <v>2025</v>
      </c>
      <c r="G70" s="12">
        <f t="shared" si="8"/>
        <v>0</v>
      </c>
      <c r="H70" s="13"/>
      <c r="I70" s="13"/>
      <c r="J70" s="13"/>
      <c r="K70" s="13"/>
    </row>
    <row r="71" spans="1:11" ht="17.25" customHeight="1">
      <c r="A71" s="116"/>
      <c r="B71" s="118" t="s">
        <v>33</v>
      </c>
      <c r="C71" s="118"/>
      <c r="D71" s="118"/>
      <c r="E71" s="118"/>
      <c r="F71" s="118"/>
      <c r="G71" s="9">
        <f>SUM(G65:G70)</f>
        <v>0</v>
      </c>
      <c r="H71" s="9">
        <f>SUM(H65:H70)</f>
        <v>0</v>
      </c>
      <c r="I71" s="9">
        <f>SUM(I65:I70)</f>
        <v>0</v>
      </c>
      <c r="J71" s="9">
        <f>SUM(J65:J70)</f>
        <v>0</v>
      </c>
      <c r="K71" s="9">
        <f>SUM(K65:K70)</f>
        <v>0</v>
      </c>
    </row>
    <row r="72" spans="1:11" ht="18.75" customHeight="1">
      <c r="A72" s="116" t="s">
        <v>44</v>
      </c>
      <c r="B72" s="117" t="s">
        <v>45</v>
      </c>
      <c r="C72" s="115" t="s">
        <v>4</v>
      </c>
      <c r="D72" s="112">
        <v>2020</v>
      </c>
      <c r="E72" s="112">
        <v>2025</v>
      </c>
      <c r="F72" s="1">
        <v>2020</v>
      </c>
      <c r="G72" s="12">
        <f aca="true" t="shared" si="9" ref="G72:G77">H72+I72+J72+K72</f>
        <v>0</v>
      </c>
      <c r="H72" s="13"/>
      <c r="I72" s="13"/>
      <c r="J72" s="13"/>
      <c r="K72" s="13"/>
    </row>
    <row r="73" spans="1:11" ht="18.75" customHeight="1">
      <c r="A73" s="116"/>
      <c r="B73" s="117"/>
      <c r="C73" s="115"/>
      <c r="D73" s="112"/>
      <c r="E73" s="112"/>
      <c r="F73" s="1">
        <v>2021</v>
      </c>
      <c r="G73" s="12">
        <f t="shared" si="9"/>
        <v>0</v>
      </c>
      <c r="H73" s="13"/>
      <c r="I73" s="13"/>
      <c r="J73" s="13"/>
      <c r="K73" s="13"/>
    </row>
    <row r="74" spans="1:11" ht="18.75" customHeight="1">
      <c r="A74" s="116"/>
      <c r="B74" s="117"/>
      <c r="C74" s="115"/>
      <c r="D74" s="112"/>
      <c r="E74" s="112"/>
      <c r="F74" s="1">
        <v>2022</v>
      </c>
      <c r="G74" s="12">
        <f t="shared" si="9"/>
        <v>0</v>
      </c>
      <c r="H74" s="13"/>
      <c r="I74" s="13"/>
      <c r="J74" s="13"/>
      <c r="K74" s="13"/>
    </row>
    <row r="75" spans="1:11" ht="18.75" customHeight="1">
      <c r="A75" s="116"/>
      <c r="B75" s="117"/>
      <c r="C75" s="115"/>
      <c r="D75" s="112"/>
      <c r="E75" s="112"/>
      <c r="F75" s="1">
        <v>2023</v>
      </c>
      <c r="G75" s="12">
        <f t="shared" si="9"/>
        <v>0</v>
      </c>
      <c r="H75" s="13"/>
      <c r="I75" s="13"/>
      <c r="J75" s="13"/>
      <c r="K75" s="13"/>
    </row>
    <row r="76" spans="1:11" ht="18.75" customHeight="1">
      <c r="A76" s="116"/>
      <c r="B76" s="117"/>
      <c r="C76" s="115"/>
      <c r="D76" s="112"/>
      <c r="E76" s="112"/>
      <c r="F76" s="1">
        <v>2024</v>
      </c>
      <c r="G76" s="12">
        <f t="shared" si="9"/>
        <v>0</v>
      </c>
      <c r="H76" s="13"/>
      <c r="I76" s="13"/>
      <c r="J76" s="13"/>
      <c r="K76" s="13"/>
    </row>
    <row r="77" spans="1:11" ht="18" customHeight="1">
      <c r="A77" s="116"/>
      <c r="B77" s="117"/>
      <c r="C77" s="115"/>
      <c r="D77" s="112"/>
      <c r="E77" s="112"/>
      <c r="F77" s="1">
        <v>2025</v>
      </c>
      <c r="G77" s="12">
        <f t="shared" si="9"/>
        <v>0</v>
      </c>
      <c r="H77" s="13"/>
      <c r="I77" s="13"/>
      <c r="J77" s="13"/>
      <c r="K77" s="13"/>
    </row>
    <row r="78" spans="1:11" ht="13.5" customHeight="1">
      <c r="A78" s="116"/>
      <c r="B78" s="118" t="s">
        <v>33</v>
      </c>
      <c r="C78" s="118"/>
      <c r="D78" s="118"/>
      <c r="E78" s="118"/>
      <c r="F78" s="118"/>
      <c r="G78" s="9">
        <f>SUM(G72:G77)</f>
        <v>0</v>
      </c>
      <c r="H78" s="9">
        <f>SUM(H72:H77)</f>
        <v>0</v>
      </c>
      <c r="I78" s="9">
        <f>SUM(I72:I77)</f>
        <v>0</v>
      </c>
      <c r="J78" s="9">
        <f>SUM(J72:J77)</f>
        <v>0</v>
      </c>
      <c r="K78" s="9">
        <f>SUM(K72:K77)</f>
        <v>0</v>
      </c>
    </row>
    <row r="79" spans="1:11" ht="12.75" customHeight="1">
      <c r="A79" s="116" t="s">
        <v>46</v>
      </c>
      <c r="B79" s="117" t="s">
        <v>47</v>
      </c>
      <c r="C79" s="115" t="s">
        <v>4</v>
      </c>
      <c r="D79" s="112">
        <v>2020</v>
      </c>
      <c r="E79" s="112">
        <v>2025</v>
      </c>
      <c r="F79" s="1">
        <v>2020</v>
      </c>
      <c r="G79" s="12">
        <f>H79+I79+J79+K79</f>
        <v>0</v>
      </c>
      <c r="H79" s="9"/>
      <c r="I79" s="9"/>
      <c r="J79" s="9"/>
      <c r="K79" s="9"/>
    </row>
    <row r="80" spans="1:11" ht="12.75" customHeight="1">
      <c r="A80" s="116"/>
      <c r="B80" s="117"/>
      <c r="C80" s="115"/>
      <c r="D80" s="112"/>
      <c r="E80" s="112"/>
      <c r="F80" s="1">
        <v>2021</v>
      </c>
      <c r="G80" s="12"/>
      <c r="H80" s="9"/>
      <c r="I80" s="9"/>
      <c r="J80" s="9"/>
      <c r="K80" s="9"/>
    </row>
    <row r="81" spans="1:11" ht="12.75" customHeight="1">
      <c r="A81" s="116"/>
      <c r="B81" s="117"/>
      <c r="C81" s="115"/>
      <c r="D81" s="112"/>
      <c r="E81" s="112"/>
      <c r="F81" s="1">
        <v>2022</v>
      </c>
      <c r="G81" s="12"/>
      <c r="H81" s="9"/>
      <c r="I81" s="9"/>
      <c r="J81" s="9"/>
      <c r="K81" s="9"/>
    </row>
    <row r="82" spans="1:11" ht="12.75" customHeight="1">
      <c r="A82" s="116"/>
      <c r="B82" s="117"/>
      <c r="C82" s="115"/>
      <c r="D82" s="112"/>
      <c r="E82" s="112"/>
      <c r="F82" s="1">
        <v>2023</v>
      </c>
      <c r="G82" s="12"/>
      <c r="H82" s="9"/>
      <c r="I82" s="9"/>
      <c r="J82" s="9"/>
      <c r="K82" s="9"/>
    </row>
    <row r="83" spans="1:11" ht="12.75">
      <c r="A83" s="116"/>
      <c r="B83" s="117"/>
      <c r="C83" s="115"/>
      <c r="D83" s="112"/>
      <c r="E83" s="112"/>
      <c r="F83" s="1">
        <v>2024</v>
      </c>
      <c r="G83" s="12">
        <f>H83+I83+J83+K83</f>
        <v>0</v>
      </c>
      <c r="H83" s="9"/>
      <c r="I83" s="9"/>
      <c r="J83" s="9"/>
      <c r="K83" s="9"/>
    </row>
    <row r="84" spans="1:11" ht="36.75" customHeight="1">
      <c r="A84" s="116"/>
      <c r="B84" s="117"/>
      <c r="C84" s="115"/>
      <c r="D84" s="112"/>
      <c r="E84" s="112"/>
      <c r="F84" s="1">
        <v>2025</v>
      </c>
      <c r="G84" s="12">
        <f>H84+I84+J84+K84</f>
        <v>0</v>
      </c>
      <c r="H84" s="9"/>
      <c r="I84" s="9"/>
      <c r="J84" s="9"/>
      <c r="K84" s="9"/>
    </row>
    <row r="85" spans="1:11" ht="13.5" customHeight="1">
      <c r="A85" s="116"/>
      <c r="B85" s="118" t="s">
        <v>33</v>
      </c>
      <c r="C85" s="118"/>
      <c r="D85" s="118"/>
      <c r="E85" s="118"/>
      <c r="F85" s="118"/>
      <c r="G85" s="9">
        <f>SUM(G79:G84)</f>
        <v>0</v>
      </c>
      <c r="H85" s="9">
        <f>SUM(H79:H84)</f>
        <v>0</v>
      </c>
      <c r="I85" s="9">
        <f>SUM(I79:I84)</f>
        <v>0</v>
      </c>
      <c r="J85" s="9">
        <f>SUM(J79:J84)</f>
        <v>0</v>
      </c>
      <c r="K85" s="9">
        <f>SUM(K79:K84)</f>
        <v>0</v>
      </c>
    </row>
    <row r="86" spans="1:11" ht="12.75" customHeight="1">
      <c r="A86" s="116" t="s">
        <v>48</v>
      </c>
      <c r="B86" s="117" t="s">
        <v>49</v>
      </c>
      <c r="C86" s="115" t="s">
        <v>4</v>
      </c>
      <c r="D86" s="112">
        <v>2020</v>
      </c>
      <c r="E86" s="112">
        <v>2025</v>
      </c>
      <c r="F86" s="1">
        <v>2020</v>
      </c>
      <c r="G86" s="12">
        <f>H86+I86+J86+K86</f>
        <v>0</v>
      </c>
      <c r="H86" s="9"/>
      <c r="I86" s="9"/>
      <c r="J86" s="9"/>
      <c r="K86" s="9"/>
    </row>
    <row r="87" spans="1:11" ht="12.75" customHeight="1">
      <c r="A87" s="116"/>
      <c r="B87" s="117"/>
      <c r="C87" s="115"/>
      <c r="D87" s="112"/>
      <c r="E87" s="112"/>
      <c r="F87" s="1">
        <v>2021</v>
      </c>
      <c r="G87" s="12"/>
      <c r="H87" s="9"/>
      <c r="I87" s="9"/>
      <c r="J87" s="9"/>
      <c r="K87" s="9"/>
    </row>
    <row r="88" spans="1:11" ht="12.75" customHeight="1">
      <c r="A88" s="116"/>
      <c r="B88" s="117"/>
      <c r="C88" s="115"/>
      <c r="D88" s="112"/>
      <c r="E88" s="112"/>
      <c r="F88" s="1">
        <v>2022</v>
      </c>
      <c r="G88" s="12"/>
      <c r="H88" s="9"/>
      <c r="I88" s="9"/>
      <c r="J88" s="9"/>
      <c r="K88" s="9"/>
    </row>
    <row r="89" spans="1:11" ht="12.75" customHeight="1">
      <c r="A89" s="116"/>
      <c r="B89" s="117"/>
      <c r="C89" s="115"/>
      <c r="D89" s="112"/>
      <c r="E89" s="112"/>
      <c r="F89" s="1">
        <v>2023</v>
      </c>
      <c r="G89" s="12"/>
      <c r="H89" s="9"/>
      <c r="I89" s="9"/>
      <c r="J89" s="9"/>
      <c r="K89" s="9"/>
    </row>
    <row r="90" spans="1:11" ht="12.75">
      <c r="A90" s="116"/>
      <c r="B90" s="117"/>
      <c r="C90" s="115"/>
      <c r="D90" s="112"/>
      <c r="E90" s="112"/>
      <c r="F90" s="1">
        <v>2024</v>
      </c>
      <c r="G90" s="12">
        <f>H90+I90+J90+K90</f>
        <v>0</v>
      </c>
      <c r="H90" s="9"/>
      <c r="I90" s="9"/>
      <c r="J90" s="9"/>
      <c r="K90" s="9"/>
    </row>
    <row r="91" spans="1:11" ht="21" customHeight="1">
      <c r="A91" s="116"/>
      <c r="B91" s="117"/>
      <c r="C91" s="115"/>
      <c r="D91" s="112"/>
      <c r="E91" s="112"/>
      <c r="F91" s="1">
        <v>2025</v>
      </c>
      <c r="G91" s="12">
        <f>H91+I91+J91+K91</f>
        <v>0</v>
      </c>
      <c r="H91" s="9"/>
      <c r="I91" s="9"/>
      <c r="J91" s="9"/>
      <c r="K91" s="9"/>
    </row>
    <row r="92" spans="1:11" ht="13.5" customHeight="1">
      <c r="A92" s="116"/>
      <c r="B92" s="118" t="s">
        <v>33</v>
      </c>
      <c r="C92" s="118"/>
      <c r="D92" s="118"/>
      <c r="E92" s="118"/>
      <c r="F92" s="118"/>
      <c r="G92" s="9">
        <f>SUM(G86:G91)</f>
        <v>0</v>
      </c>
      <c r="H92" s="9">
        <f>SUM(H86:H91)</f>
        <v>0</v>
      </c>
      <c r="I92" s="9">
        <f>SUM(I86:I91)</f>
        <v>0</v>
      </c>
      <c r="J92" s="9">
        <f>SUM(J86:J91)</f>
        <v>0</v>
      </c>
      <c r="K92" s="9">
        <f>SUM(K86:K91)</f>
        <v>0</v>
      </c>
    </row>
    <row r="93" spans="1:11" ht="13.5" customHeight="1">
      <c r="A93" s="119" t="s">
        <v>5</v>
      </c>
      <c r="B93" s="118" t="s">
        <v>50</v>
      </c>
      <c r="C93" s="115" t="s">
        <v>4</v>
      </c>
      <c r="D93" s="112">
        <v>2020</v>
      </c>
      <c r="E93" s="112">
        <v>2025</v>
      </c>
      <c r="F93" s="1">
        <v>2020</v>
      </c>
      <c r="G93" s="62">
        <f aca="true" t="shared" si="10" ref="G93:K99">G100+G107+G114+G121</f>
        <v>35</v>
      </c>
      <c r="H93" s="62">
        <f t="shared" si="10"/>
        <v>0</v>
      </c>
      <c r="I93" s="62">
        <f t="shared" si="10"/>
        <v>0</v>
      </c>
      <c r="J93" s="62">
        <f>J100+J107+J114+J121</f>
        <v>35</v>
      </c>
      <c r="K93" s="8">
        <f t="shared" si="10"/>
        <v>0</v>
      </c>
    </row>
    <row r="94" spans="1:11" ht="13.5" customHeight="1">
      <c r="A94" s="119"/>
      <c r="B94" s="118"/>
      <c r="C94" s="115"/>
      <c r="D94" s="112"/>
      <c r="E94" s="112"/>
      <c r="F94" s="1">
        <v>2021</v>
      </c>
      <c r="G94" s="62">
        <f t="shared" si="10"/>
        <v>35.1</v>
      </c>
      <c r="H94" s="62">
        <f t="shared" si="10"/>
        <v>0</v>
      </c>
      <c r="I94" s="62">
        <f t="shared" si="10"/>
        <v>0</v>
      </c>
      <c r="J94" s="62">
        <f t="shared" si="10"/>
        <v>35.1</v>
      </c>
      <c r="K94" s="8">
        <f t="shared" si="10"/>
        <v>0</v>
      </c>
    </row>
    <row r="95" spans="1:11" ht="13.5" customHeight="1">
      <c r="A95" s="119"/>
      <c r="B95" s="118"/>
      <c r="C95" s="115"/>
      <c r="D95" s="112"/>
      <c r="E95" s="112"/>
      <c r="F95" s="1">
        <v>2022</v>
      </c>
      <c r="G95" s="62">
        <f t="shared" si="10"/>
        <v>35.2</v>
      </c>
      <c r="H95" s="62">
        <f t="shared" si="10"/>
        <v>0</v>
      </c>
      <c r="I95" s="62">
        <f t="shared" si="10"/>
        <v>0</v>
      </c>
      <c r="J95" s="62">
        <f t="shared" si="10"/>
        <v>35.2</v>
      </c>
      <c r="K95" s="8">
        <f t="shared" si="10"/>
        <v>0</v>
      </c>
    </row>
    <row r="96" spans="1:11" ht="13.5" customHeight="1">
      <c r="A96" s="119"/>
      <c r="B96" s="118"/>
      <c r="C96" s="115"/>
      <c r="D96" s="112"/>
      <c r="E96" s="112"/>
      <c r="F96" s="1">
        <v>2023</v>
      </c>
      <c r="G96" s="62">
        <f t="shared" si="10"/>
        <v>36.608000000000004</v>
      </c>
      <c r="H96" s="62">
        <f t="shared" si="10"/>
        <v>0</v>
      </c>
      <c r="I96" s="62">
        <f t="shared" si="10"/>
        <v>0</v>
      </c>
      <c r="J96" s="62">
        <f t="shared" si="10"/>
        <v>36.608000000000004</v>
      </c>
      <c r="K96" s="8">
        <f t="shared" si="10"/>
        <v>0</v>
      </c>
    </row>
    <row r="97" spans="1:11" ht="13.5">
      <c r="A97" s="119"/>
      <c r="B97" s="118"/>
      <c r="C97" s="115"/>
      <c r="D97" s="112"/>
      <c r="E97" s="112"/>
      <c r="F97" s="1">
        <v>2024</v>
      </c>
      <c r="G97" s="62">
        <f t="shared" si="10"/>
        <v>38.072</v>
      </c>
      <c r="H97" s="62">
        <f t="shared" si="10"/>
        <v>0</v>
      </c>
      <c r="I97" s="62">
        <f t="shared" si="10"/>
        <v>0</v>
      </c>
      <c r="J97" s="62">
        <f t="shared" si="10"/>
        <v>38.072</v>
      </c>
      <c r="K97" s="8">
        <f t="shared" si="10"/>
        <v>0</v>
      </c>
    </row>
    <row r="98" spans="1:11" ht="25.5" customHeight="1">
      <c r="A98" s="119"/>
      <c r="B98" s="118"/>
      <c r="C98" s="115"/>
      <c r="D98" s="112"/>
      <c r="E98" s="112"/>
      <c r="F98" s="1">
        <v>2025</v>
      </c>
      <c r="G98" s="62">
        <f t="shared" si="10"/>
        <v>39.595</v>
      </c>
      <c r="H98" s="62">
        <f t="shared" si="10"/>
        <v>0</v>
      </c>
      <c r="I98" s="62">
        <f t="shared" si="10"/>
        <v>0</v>
      </c>
      <c r="J98" s="62">
        <f t="shared" si="10"/>
        <v>39.595</v>
      </c>
      <c r="K98" s="8">
        <f t="shared" si="10"/>
        <v>0</v>
      </c>
    </row>
    <row r="99" spans="1:11" ht="13.5" customHeight="1">
      <c r="A99" s="119"/>
      <c r="B99" s="118" t="s">
        <v>29</v>
      </c>
      <c r="C99" s="118"/>
      <c r="D99" s="118"/>
      <c r="E99" s="118"/>
      <c r="F99" s="118"/>
      <c r="G99" s="62">
        <f t="shared" si="10"/>
        <v>219.57500000000002</v>
      </c>
      <c r="H99" s="62">
        <f t="shared" si="10"/>
        <v>0</v>
      </c>
      <c r="I99" s="62">
        <f t="shared" si="10"/>
        <v>0</v>
      </c>
      <c r="J99" s="62">
        <f t="shared" si="10"/>
        <v>219.57500000000002</v>
      </c>
      <c r="K99" s="8">
        <f t="shared" si="10"/>
        <v>0</v>
      </c>
    </row>
    <row r="100" spans="1:11" ht="36.75" customHeight="1">
      <c r="A100" s="116" t="s">
        <v>51</v>
      </c>
      <c r="B100" s="126" t="s">
        <v>153</v>
      </c>
      <c r="C100" s="115" t="s">
        <v>4</v>
      </c>
      <c r="D100" s="112">
        <v>2020</v>
      </c>
      <c r="E100" s="112">
        <v>2025</v>
      </c>
      <c r="F100" s="1">
        <v>2020</v>
      </c>
      <c r="G100" s="81">
        <f aca="true" t="shared" si="11" ref="G100:G105">H100+I100+J100+K100</f>
        <v>35</v>
      </c>
      <c r="H100" s="82"/>
      <c r="I100" s="82"/>
      <c r="J100" s="82">
        <v>35</v>
      </c>
      <c r="K100" s="13"/>
    </row>
    <row r="101" spans="1:11" ht="36.75" customHeight="1">
      <c r="A101" s="116"/>
      <c r="B101" s="126"/>
      <c r="C101" s="115"/>
      <c r="D101" s="112"/>
      <c r="E101" s="112"/>
      <c r="F101" s="1">
        <v>2021</v>
      </c>
      <c r="G101" s="81">
        <f t="shared" si="11"/>
        <v>35.1</v>
      </c>
      <c r="H101" s="82"/>
      <c r="I101" s="82"/>
      <c r="J101" s="82">
        <v>35.1</v>
      </c>
      <c r="K101" s="13"/>
    </row>
    <row r="102" spans="1:11" ht="36.75" customHeight="1">
      <c r="A102" s="116"/>
      <c r="B102" s="126"/>
      <c r="C102" s="115"/>
      <c r="D102" s="112"/>
      <c r="E102" s="112"/>
      <c r="F102" s="1">
        <v>2022</v>
      </c>
      <c r="G102" s="81">
        <f t="shared" si="11"/>
        <v>35.2</v>
      </c>
      <c r="H102" s="82"/>
      <c r="I102" s="82"/>
      <c r="J102" s="82">
        <v>35.2</v>
      </c>
      <c r="K102" s="13"/>
    </row>
    <row r="103" spans="1:11" ht="36.75" customHeight="1">
      <c r="A103" s="116"/>
      <c r="B103" s="126"/>
      <c r="C103" s="115"/>
      <c r="D103" s="112"/>
      <c r="E103" s="112"/>
      <c r="F103" s="1">
        <v>2023</v>
      </c>
      <c r="G103" s="81">
        <f t="shared" si="11"/>
        <v>36.608000000000004</v>
      </c>
      <c r="H103" s="82"/>
      <c r="I103" s="82"/>
      <c r="J103" s="82">
        <v>36.608000000000004</v>
      </c>
      <c r="K103" s="13"/>
    </row>
    <row r="104" spans="1:11" ht="22.5" customHeight="1">
      <c r="A104" s="116"/>
      <c r="B104" s="126"/>
      <c r="C104" s="115"/>
      <c r="D104" s="112"/>
      <c r="E104" s="112"/>
      <c r="F104" s="1">
        <v>2024</v>
      </c>
      <c r="G104" s="81">
        <f t="shared" si="11"/>
        <v>38.072</v>
      </c>
      <c r="H104" s="82"/>
      <c r="I104" s="82"/>
      <c r="J104" s="82">
        <v>38.072</v>
      </c>
      <c r="K104" s="13"/>
    </row>
    <row r="105" spans="1:11" ht="12.75">
      <c r="A105" s="116"/>
      <c r="B105" s="126"/>
      <c r="C105" s="115"/>
      <c r="D105" s="112"/>
      <c r="E105" s="112"/>
      <c r="F105" s="1">
        <v>2025</v>
      </c>
      <c r="G105" s="81">
        <f t="shared" si="11"/>
        <v>39.595</v>
      </c>
      <c r="H105" s="82"/>
      <c r="I105" s="82"/>
      <c r="J105" s="82">
        <v>39.595</v>
      </c>
      <c r="K105" s="13"/>
    </row>
    <row r="106" spans="1:11" ht="13.5" customHeight="1">
      <c r="A106" s="116"/>
      <c r="B106" s="118" t="s">
        <v>33</v>
      </c>
      <c r="C106" s="118"/>
      <c r="D106" s="118"/>
      <c r="E106" s="118"/>
      <c r="F106" s="118"/>
      <c r="G106" s="81">
        <f>G100+G101+G102+G103+G104+G105</f>
        <v>219.57500000000002</v>
      </c>
      <c r="H106" s="81">
        <f>H100+H101+H102+H103+H104+H105</f>
        <v>0</v>
      </c>
      <c r="I106" s="81">
        <f>I100+I101+I102+I103+I104+I105</f>
        <v>0</v>
      </c>
      <c r="J106" s="81">
        <f>J100+J101+J102+J103+J104+J105</f>
        <v>219.57500000000002</v>
      </c>
      <c r="K106" s="12">
        <f>K100+K101+K102+K103+K104+K105</f>
        <v>0</v>
      </c>
    </row>
    <row r="107" spans="1:11" ht="19.5" customHeight="1">
      <c r="A107" s="116" t="s">
        <v>52</v>
      </c>
      <c r="B107" s="121" t="s">
        <v>53</v>
      </c>
      <c r="C107" s="122" t="s">
        <v>54</v>
      </c>
      <c r="D107" s="112">
        <v>2020</v>
      </c>
      <c r="E107" s="112">
        <v>2025</v>
      </c>
      <c r="F107" s="1">
        <v>2020</v>
      </c>
      <c r="G107" s="12">
        <f aca="true" t="shared" si="12" ref="G107:G112">H107+I107+J107+K107</f>
        <v>0</v>
      </c>
      <c r="H107" s="13"/>
      <c r="I107" s="13"/>
      <c r="J107" s="13"/>
      <c r="K107" s="13"/>
    </row>
    <row r="108" spans="1:11" ht="19.5" customHeight="1">
      <c r="A108" s="116"/>
      <c r="B108" s="121"/>
      <c r="C108" s="122"/>
      <c r="D108" s="112"/>
      <c r="E108" s="112"/>
      <c r="F108" s="1">
        <v>2021</v>
      </c>
      <c r="G108" s="12">
        <f t="shared" si="12"/>
        <v>0</v>
      </c>
      <c r="H108" s="13"/>
      <c r="I108" s="13"/>
      <c r="J108" s="13"/>
      <c r="K108" s="13"/>
    </row>
    <row r="109" spans="1:11" ht="19.5" customHeight="1">
      <c r="A109" s="116"/>
      <c r="B109" s="121"/>
      <c r="C109" s="122"/>
      <c r="D109" s="112"/>
      <c r="E109" s="112"/>
      <c r="F109" s="1">
        <v>2022</v>
      </c>
      <c r="G109" s="12">
        <f t="shared" si="12"/>
        <v>0</v>
      </c>
      <c r="H109" s="13"/>
      <c r="I109" s="13"/>
      <c r="J109" s="13"/>
      <c r="K109" s="13"/>
    </row>
    <row r="110" spans="1:11" ht="19.5" customHeight="1">
      <c r="A110" s="116"/>
      <c r="B110" s="121"/>
      <c r="C110" s="122"/>
      <c r="D110" s="112"/>
      <c r="E110" s="112"/>
      <c r="F110" s="1">
        <v>2023</v>
      </c>
      <c r="G110" s="12">
        <f t="shared" si="12"/>
        <v>0</v>
      </c>
      <c r="H110" s="13"/>
      <c r="I110" s="13"/>
      <c r="J110" s="13"/>
      <c r="K110" s="13"/>
    </row>
    <row r="111" spans="1:11" ht="33" customHeight="1">
      <c r="A111" s="116"/>
      <c r="B111" s="121"/>
      <c r="C111" s="122"/>
      <c r="D111" s="112"/>
      <c r="E111" s="112"/>
      <c r="F111" s="1">
        <v>2024</v>
      </c>
      <c r="G111" s="12">
        <f t="shared" si="12"/>
        <v>0</v>
      </c>
      <c r="H111" s="13"/>
      <c r="I111" s="13"/>
      <c r="J111" s="13"/>
      <c r="K111" s="13"/>
    </row>
    <row r="112" spans="1:11" ht="35.25" customHeight="1">
      <c r="A112" s="116"/>
      <c r="B112" s="121"/>
      <c r="C112" s="122"/>
      <c r="D112" s="112"/>
      <c r="E112" s="112"/>
      <c r="F112" s="1">
        <v>2025</v>
      </c>
      <c r="G112" s="12">
        <f t="shared" si="12"/>
        <v>0</v>
      </c>
      <c r="H112" s="13"/>
      <c r="I112" s="13"/>
      <c r="J112" s="13"/>
      <c r="K112" s="13"/>
    </row>
    <row r="113" spans="1:11" ht="13.5" customHeight="1">
      <c r="A113" s="11"/>
      <c r="B113" s="120" t="s">
        <v>33</v>
      </c>
      <c r="C113" s="120"/>
      <c r="D113" s="120"/>
      <c r="E113" s="120"/>
      <c r="F113" s="10"/>
      <c r="G113" s="12">
        <f>G107+G108+G109+G110+G111+G112</f>
        <v>0</v>
      </c>
      <c r="H113" s="12">
        <f>H107+H108+H109+H110+H111+H112</f>
        <v>0</v>
      </c>
      <c r="I113" s="12">
        <f>I107+I108+I109+I110+I111+I112</f>
        <v>0</v>
      </c>
      <c r="J113" s="12">
        <f>J107+J108+J109+J110+J111+J112</f>
        <v>0</v>
      </c>
      <c r="K113" s="12">
        <f>K107+K108+K109+K110+K111+K112</f>
        <v>0</v>
      </c>
    </row>
    <row r="114" spans="1:11" ht="36.75" customHeight="1">
      <c r="A114" s="123" t="s">
        <v>55</v>
      </c>
      <c r="B114" s="97" t="s">
        <v>181</v>
      </c>
      <c r="C114" s="100" t="s">
        <v>54</v>
      </c>
      <c r="D114" s="127">
        <v>2020</v>
      </c>
      <c r="E114" s="127">
        <v>2025</v>
      </c>
      <c r="F114" s="1">
        <v>2020</v>
      </c>
      <c r="G114" s="12">
        <f aca="true" t="shared" si="13" ref="G114:G119">H114+I114+J114+K114</f>
        <v>0</v>
      </c>
      <c r="H114" s="13"/>
      <c r="I114" s="13"/>
      <c r="J114" s="13"/>
      <c r="K114" s="13"/>
    </row>
    <row r="115" spans="1:11" ht="36.75" customHeight="1">
      <c r="A115" s="124"/>
      <c r="B115" s="98"/>
      <c r="C115" s="92"/>
      <c r="D115" s="128"/>
      <c r="E115" s="128"/>
      <c r="F115" s="1">
        <v>2021</v>
      </c>
      <c r="G115" s="12">
        <f t="shared" si="13"/>
        <v>0</v>
      </c>
      <c r="H115" s="13"/>
      <c r="I115" s="13"/>
      <c r="J115" s="13"/>
      <c r="K115" s="13"/>
    </row>
    <row r="116" spans="1:11" ht="36.75" customHeight="1">
      <c r="A116" s="124"/>
      <c r="B116" s="98"/>
      <c r="C116" s="92"/>
      <c r="D116" s="128"/>
      <c r="E116" s="128"/>
      <c r="F116" s="1">
        <v>2022</v>
      </c>
      <c r="G116" s="12">
        <f t="shared" si="13"/>
        <v>0</v>
      </c>
      <c r="H116" s="13"/>
      <c r="I116" s="13"/>
      <c r="J116" s="13"/>
      <c r="K116" s="13"/>
    </row>
    <row r="117" spans="1:11" ht="36.75" customHeight="1">
      <c r="A117" s="124"/>
      <c r="B117" s="98"/>
      <c r="C117" s="92"/>
      <c r="D117" s="128"/>
      <c r="E117" s="128"/>
      <c r="F117" s="1">
        <v>2023</v>
      </c>
      <c r="G117" s="12">
        <f t="shared" si="13"/>
        <v>0</v>
      </c>
      <c r="H117" s="13"/>
      <c r="I117" s="13"/>
      <c r="J117" s="13"/>
      <c r="K117" s="13"/>
    </row>
    <row r="118" spans="1:11" ht="12.75">
      <c r="A118" s="124"/>
      <c r="B118" s="98"/>
      <c r="C118" s="92"/>
      <c r="D118" s="128"/>
      <c r="E118" s="128"/>
      <c r="F118" s="1">
        <v>2024</v>
      </c>
      <c r="G118" s="12">
        <f t="shared" si="13"/>
        <v>0</v>
      </c>
      <c r="H118" s="13"/>
      <c r="I118" s="13"/>
      <c r="J118" s="13"/>
      <c r="K118" s="13"/>
    </row>
    <row r="119" spans="1:11" ht="22.5" customHeight="1">
      <c r="A119" s="125"/>
      <c r="B119" s="99"/>
      <c r="C119" s="93"/>
      <c r="D119" s="96"/>
      <c r="E119" s="96"/>
      <c r="F119" s="1">
        <v>2025</v>
      </c>
      <c r="G119" s="12">
        <f t="shared" si="13"/>
        <v>0</v>
      </c>
      <c r="H119" s="13"/>
      <c r="I119" s="13"/>
      <c r="J119" s="13"/>
      <c r="K119" s="13"/>
    </row>
    <row r="120" spans="1:11" ht="13.5" customHeight="1">
      <c r="A120" s="11"/>
      <c r="B120" s="120" t="s">
        <v>33</v>
      </c>
      <c r="C120" s="120"/>
      <c r="D120" s="120"/>
      <c r="E120" s="120"/>
      <c r="F120" s="10"/>
      <c r="G120" s="12">
        <f>G114+G115+G116+G117+G118+G119</f>
        <v>0</v>
      </c>
      <c r="H120" s="12">
        <f>H114+H115+H116+H117+H118+H119</f>
        <v>0</v>
      </c>
      <c r="I120" s="12">
        <f>I114+I115+I116+I117+I118+I119</f>
        <v>0</v>
      </c>
      <c r="J120" s="12">
        <f>J114+J115+J116+J117+J118+J119</f>
        <v>0</v>
      </c>
      <c r="K120" s="12">
        <f>K114+K115+K116+K117+K118+K119</f>
        <v>0</v>
      </c>
    </row>
    <row r="121" spans="1:11" ht="12.75" customHeight="1">
      <c r="A121" s="116" t="s">
        <v>56</v>
      </c>
      <c r="B121" s="117" t="s">
        <v>57</v>
      </c>
      <c r="C121" s="115" t="s">
        <v>15</v>
      </c>
      <c r="D121" s="112">
        <v>2020</v>
      </c>
      <c r="E121" s="112">
        <v>2025</v>
      </c>
      <c r="F121" s="1">
        <v>2020</v>
      </c>
      <c r="G121" s="12">
        <f aca="true" t="shared" si="14" ref="G121:G126">H121+I121+J121+K121</f>
        <v>0</v>
      </c>
      <c r="H121" s="13"/>
      <c r="I121" s="13"/>
      <c r="J121" s="13"/>
      <c r="K121" s="13"/>
    </row>
    <row r="122" spans="1:11" ht="12.75" customHeight="1">
      <c r="A122" s="116"/>
      <c r="B122" s="117"/>
      <c r="C122" s="115"/>
      <c r="D122" s="112"/>
      <c r="E122" s="112"/>
      <c r="F122" s="1">
        <v>2021</v>
      </c>
      <c r="G122" s="12">
        <f t="shared" si="14"/>
        <v>0</v>
      </c>
      <c r="H122" s="13"/>
      <c r="I122" s="13"/>
      <c r="J122" s="13"/>
      <c r="K122" s="13"/>
    </row>
    <row r="123" spans="1:11" ht="12.75" customHeight="1">
      <c r="A123" s="116"/>
      <c r="B123" s="117"/>
      <c r="C123" s="115"/>
      <c r="D123" s="112"/>
      <c r="E123" s="112"/>
      <c r="F123" s="1">
        <v>2022</v>
      </c>
      <c r="G123" s="12">
        <f t="shared" si="14"/>
        <v>0</v>
      </c>
      <c r="H123" s="13"/>
      <c r="I123" s="13"/>
      <c r="J123" s="13"/>
      <c r="K123" s="13"/>
    </row>
    <row r="124" spans="1:11" ht="12.75" customHeight="1">
      <c r="A124" s="116"/>
      <c r="B124" s="117"/>
      <c r="C124" s="115"/>
      <c r="D124" s="112"/>
      <c r="E124" s="112"/>
      <c r="F124" s="1">
        <v>2023</v>
      </c>
      <c r="G124" s="12">
        <f t="shared" si="14"/>
        <v>0</v>
      </c>
      <c r="H124" s="13"/>
      <c r="I124" s="13"/>
      <c r="J124" s="13"/>
      <c r="K124" s="13"/>
    </row>
    <row r="125" spans="1:11" ht="12.75">
      <c r="A125" s="116"/>
      <c r="B125" s="117"/>
      <c r="C125" s="115"/>
      <c r="D125" s="112"/>
      <c r="E125" s="112"/>
      <c r="F125" s="1">
        <v>2024</v>
      </c>
      <c r="G125" s="12">
        <f t="shared" si="14"/>
        <v>0</v>
      </c>
      <c r="H125" s="13"/>
      <c r="I125" s="13"/>
      <c r="J125" s="13"/>
      <c r="K125" s="13"/>
    </row>
    <row r="126" spans="1:11" ht="12.75">
      <c r="A126" s="116"/>
      <c r="B126" s="117"/>
      <c r="C126" s="115"/>
      <c r="D126" s="112"/>
      <c r="E126" s="112"/>
      <c r="F126" s="1">
        <v>2025</v>
      </c>
      <c r="G126" s="12">
        <f t="shared" si="14"/>
        <v>0</v>
      </c>
      <c r="H126" s="13"/>
      <c r="I126" s="13"/>
      <c r="J126" s="13"/>
      <c r="K126" s="13"/>
    </row>
    <row r="127" spans="1:11" ht="13.5" customHeight="1">
      <c r="A127" s="116"/>
      <c r="B127" s="118" t="s">
        <v>33</v>
      </c>
      <c r="C127" s="118"/>
      <c r="D127" s="118"/>
      <c r="E127" s="118"/>
      <c r="F127" s="118"/>
      <c r="G127" s="12">
        <f>G121+G122+G123+G124+G125+G126</f>
        <v>0</v>
      </c>
      <c r="H127" s="12">
        <f>H121+H122+H123+H124+H125+H126</f>
        <v>0</v>
      </c>
      <c r="I127" s="12">
        <f>I121+I122+I123+I124+I125+I126</f>
        <v>0</v>
      </c>
      <c r="J127" s="12">
        <f>J121+J122+J123+J124+J125+J126</f>
        <v>0</v>
      </c>
      <c r="K127" s="12">
        <f>K121+K122+K123+K124+K125+K126</f>
        <v>0</v>
      </c>
    </row>
    <row r="128" spans="1:11" ht="13.5" customHeight="1">
      <c r="A128" s="119" t="s">
        <v>6</v>
      </c>
      <c r="B128" s="118" t="s">
        <v>58</v>
      </c>
      <c r="C128" s="115" t="s">
        <v>4</v>
      </c>
      <c r="D128" s="112">
        <v>2020</v>
      </c>
      <c r="E128" s="112">
        <v>2025</v>
      </c>
      <c r="F128" s="1">
        <v>2020</v>
      </c>
      <c r="G128" s="8">
        <f>G135</f>
        <v>0</v>
      </c>
      <c r="H128" s="8">
        <f>H135</f>
        <v>0</v>
      </c>
      <c r="I128" s="8">
        <f>I135</f>
        <v>0</v>
      </c>
      <c r="J128" s="8">
        <f>J135</f>
        <v>0</v>
      </c>
      <c r="K128" s="8">
        <f>K135</f>
        <v>0</v>
      </c>
    </row>
    <row r="129" spans="1:11" ht="13.5" customHeight="1">
      <c r="A129" s="119"/>
      <c r="B129" s="118"/>
      <c r="C129" s="115"/>
      <c r="D129" s="112"/>
      <c r="E129" s="112"/>
      <c r="F129" s="1">
        <v>2021</v>
      </c>
      <c r="G129" s="8">
        <f aca="true" t="shared" si="15" ref="G129:K133">G136</f>
        <v>0</v>
      </c>
      <c r="H129" s="8">
        <f t="shared" si="15"/>
        <v>0</v>
      </c>
      <c r="I129" s="8">
        <f t="shared" si="15"/>
        <v>0</v>
      </c>
      <c r="J129" s="8">
        <f t="shared" si="15"/>
        <v>0</v>
      </c>
      <c r="K129" s="8">
        <f t="shared" si="15"/>
        <v>0</v>
      </c>
    </row>
    <row r="130" spans="1:11" ht="13.5" customHeight="1">
      <c r="A130" s="119"/>
      <c r="B130" s="118"/>
      <c r="C130" s="115"/>
      <c r="D130" s="112"/>
      <c r="E130" s="112"/>
      <c r="F130" s="1">
        <v>2022</v>
      </c>
      <c r="G130" s="8">
        <f t="shared" si="15"/>
        <v>0</v>
      </c>
      <c r="H130" s="8">
        <f t="shared" si="15"/>
        <v>0</v>
      </c>
      <c r="I130" s="8">
        <f t="shared" si="15"/>
        <v>0</v>
      </c>
      <c r="J130" s="8">
        <f t="shared" si="15"/>
        <v>0</v>
      </c>
      <c r="K130" s="8">
        <f t="shared" si="15"/>
        <v>0</v>
      </c>
    </row>
    <row r="131" spans="1:11" ht="13.5" customHeight="1">
      <c r="A131" s="119"/>
      <c r="B131" s="118"/>
      <c r="C131" s="115"/>
      <c r="D131" s="112"/>
      <c r="E131" s="112"/>
      <c r="F131" s="1">
        <v>2023</v>
      </c>
      <c r="G131" s="8">
        <f t="shared" si="15"/>
        <v>0</v>
      </c>
      <c r="H131" s="8">
        <f t="shared" si="15"/>
        <v>0</v>
      </c>
      <c r="I131" s="8">
        <f t="shared" si="15"/>
        <v>0</v>
      </c>
      <c r="J131" s="8">
        <f t="shared" si="15"/>
        <v>0</v>
      </c>
      <c r="K131" s="8">
        <f t="shared" si="15"/>
        <v>0</v>
      </c>
    </row>
    <row r="132" spans="1:11" ht="20.25" customHeight="1">
      <c r="A132" s="119"/>
      <c r="B132" s="118"/>
      <c r="C132" s="115"/>
      <c r="D132" s="112"/>
      <c r="E132" s="112"/>
      <c r="F132" s="1">
        <v>2024</v>
      </c>
      <c r="G132" s="8">
        <f t="shared" si="15"/>
        <v>0</v>
      </c>
      <c r="H132" s="8">
        <f t="shared" si="15"/>
        <v>0</v>
      </c>
      <c r="I132" s="8">
        <f t="shared" si="15"/>
        <v>0</v>
      </c>
      <c r="J132" s="8">
        <f t="shared" si="15"/>
        <v>0</v>
      </c>
      <c r="K132" s="8">
        <f t="shared" si="15"/>
        <v>0</v>
      </c>
    </row>
    <row r="133" spans="1:11" ht="18" customHeight="1">
      <c r="A133" s="119"/>
      <c r="B133" s="118"/>
      <c r="C133" s="115"/>
      <c r="D133" s="112"/>
      <c r="E133" s="112"/>
      <c r="F133" s="1">
        <v>2025</v>
      </c>
      <c r="G133" s="8">
        <f t="shared" si="15"/>
        <v>0</v>
      </c>
      <c r="H133" s="8">
        <f t="shared" si="15"/>
        <v>0</v>
      </c>
      <c r="I133" s="8">
        <f t="shared" si="15"/>
        <v>0</v>
      </c>
      <c r="J133" s="8">
        <f t="shared" si="15"/>
        <v>0</v>
      </c>
      <c r="K133" s="8">
        <f t="shared" si="15"/>
        <v>0</v>
      </c>
    </row>
    <row r="134" spans="1:11" ht="13.5" customHeight="1">
      <c r="A134" s="119"/>
      <c r="B134" s="118" t="s">
        <v>33</v>
      </c>
      <c r="C134" s="118"/>
      <c r="D134" s="118"/>
      <c r="E134" s="118"/>
      <c r="F134" s="118"/>
      <c r="G134" s="8">
        <f>G128+G129+G130+G131+G132+G133</f>
        <v>0</v>
      </c>
      <c r="H134" s="8">
        <f>H128+H129+H130+H131+H132+H133</f>
        <v>0</v>
      </c>
      <c r="I134" s="8">
        <f>I128+I129+I130+I131+I132+I133</f>
        <v>0</v>
      </c>
      <c r="J134" s="8">
        <f>J128+J129+J130+J131+J132+J133</f>
        <v>0</v>
      </c>
      <c r="K134" s="8">
        <f>K128+K129+K130+K131+K132+K133</f>
        <v>0</v>
      </c>
    </row>
    <row r="135" spans="1:11" ht="23.25" customHeight="1">
      <c r="A135" s="116" t="s">
        <v>59</v>
      </c>
      <c r="B135" s="117" t="s">
        <v>60</v>
      </c>
      <c r="C135" s="115" t="s">
        <v>4</v>
      </c>
      <c r="D135" s="112">
        <v>2020</v>
      </c>
      <c r="E135" s="112">
        <v>2025</v>
      </c>
      <c r="F135" s="1">
        <v>2020</v>
      </c>
      <c r="G135" s="12">
        <f aca="true" t="shared" si="16" ref="G135:G140">H135+I135+J135+K135</f>
        <v>0</v>
      </c>
      <c r="H135" s="13"/>
      <c r="I135" s="13"/>
      <c r="J135" s="13">
        <v>0</v>
      </c>
      <c r="K135" s="13"/>
    </row>
    <row r="136" spans="1:11" ht="23.25" customHeight="1">
      <c r="A136" s="116"/>
      <c r="B136" s="117"/>
      <c r="C136" s="115"/>
      <c r="D136" s="112"/>
      <c r="E136" s="112"/>
      <c r="F136" s="1">
        <v>2021</v>
      </c>
      <c r="G136" s="12">
        <f t="shared" si="16"/>
        <v>0</v>
      </c>
      <c r="H136" s="13"/>
      <c r="I136" s="13"/>
      <c r="J136" s="13">
        <v>0</v>
      </c>
      <c r="K136" s="13"/>
    </row>
    <row r="137" spans="1:11" ht="23.25" customHeight="1">
      <c r="A137" s="116"/>
      <c r="B137" s="117"/>
      <c r="C137" s="115"/>
      <c r="D137" s="112"/>
      <c r="E137" s="112"/>
      <c r="F137" s="1">
        <v>2022</v>
      </c>
      <c r="G137" s="12">
        <f t="shared" si="16"/>
        <v>0</v>
      </c>
      <c r="H137" s="13"/>
      <c r="I137" s="13"/>
      <c r="J137" s="13">
        <v>0</v>
      </c>
      <c r="K137" s="13"/>
    </row>
    <row r="138" spans="1:11" ht="23.25" customHeight="1">
      <c r="A138" s="116"/>
      <c r="B138" s="117"/>
      <c r="C138" s="115"/>
      <c r="D138" s="112"/>
      <c r="E138" s="112"/>
      <c r="F138" s="1">
        <v>2023</v>
      </c>
      <c r="G138" s="12">
        <f t="shared" si="16"/>
        <v>0</v>
      </c>
      <c r="H138" s="13"/>
      <c r="I138" s="13"/>
      <c r="J138" s="13">
        <f>J137*1.04</f>
        <v>0</v>
      </c>
      <c r="K138" s="13"/>
    </row>
    <row r="139" spans="1:11" ht="18" customHeight="1">
      <c r="A139" s="116"/>
      <c r="B139" s="117"/>
      <c r="C139" s="115"/>
      <c r="D139" s="112"/>
      <c r="E139" s="112"/>
      <c r="F139" s="1">
        <v>2024</v>
      </c>
      <c r="G139" s="12">
        <f t="shared" si="16"/>
        <v>0</v>
      </c>
      <c r="H139" s="13"/>
      <c r="I139" s="13"/>
      <c r="J139" s="13">
        <f>J138*1.04</f>
        <v>0</v>
      </c>
      <c r="K139" s="13"/>
    </row>
    <row r="140" spans="1:11" ht="12.75">
      <c r="A140" s="116"/>
      <c r="B140" s="117"/>
      <c r="C140" s="115"/>
      <c r="D140" s="112"/>
      <c r="E140" s="112"/>
      <c r="F140" s="1">
        <v>2025</v>
      </c>
      <c r="G140" s="12">
        <f t="shared" si="16"/>
        <v>0</v>
      </c>
      <c r="H140" s="13"/>
      <c r="I140" s="13"/>
      <c r="J140" s="13">
        <f>J139*1.04</f>
        <v>0</v>
      </c>
      <c r="K140" s="13"/>
    </row>
    <row r="141" spans="1:11" ht="13.5" customHeight="1">
      <c r="A141" s="116"/>
      <c r="B141" s="118" t="s">
        <v>33</v>
      </c>
      <c r="C141" s="118"/>
      <c r="D141" s="118"/>
      <c r="E141" s="118"/>
      <c r="F141" s="118"/>
      <c r="G141" s="9">
        <f>G135+G136+G137+G138+G139+G140</f>
        <v>0</v>
      </c>
      <c r="H141" s="9">
        <f>H135+H136+H137+H138+H139+H140</f>
        <v>0</v>
      </c>
      <c r="I141" s="9">
        <f>I135+I136+I137+I138+I139+I140</f>
        <v>0</v>
      </c>
      <c r="J141" s="9">
        <f>J135+J136+J137+J138+J139+J140</f>
        <v>0</v>
      </c>
      <c r="K141" s="9">
        <f>K135+K136+K137+K138+K139+K140</f>
        <v>0</v>
      </c>
    </row>
    <row r="142" spans="1:11" ht="21.75" customHeight="1">
      <c r="A142" s="119" t="s">
        <v>7</v>
      </c>
      <c r="B142" s="94" t="s">
        <v>185</v>
      </c>
      <c r="C142" s="115" t="s">
        <v>4</v>
      </c>
      <c r="D142" s="112">
        <v>2020</v>
      </c>
      <c r="E142" s="112">
        <v>2025</v>
      </c>
      <c r="F142" s="1">
        <v>2020</v>
      </c>
      <c r="G142" s="64">
        <f aca="true" t="shared" si="17" ref="G142:G147">G149</f>
        <v>128.929</v>
      </c>
      <c r="H142" s="64">
        <f aca="true" t="shared" si="18" ref="H142:J147">H149</f>
        <v>0</v>
      </c>
      <c r="I142" s="64">
        <f t="shared" si="18"/>
        <v>113.457</v>
      </c>
      <c r="J142" s="64">
        <f>J149</f>
        <v>15.472</v>
      </c>
      <c r="K142" s="8">
        <f>K149</f>
        <v>0</v>
      </c>
    </row>
    <row r="143" spans="1:11" ht="21.75" customHeight="1">
      <c r="A143" s="119"/>
      <c r="B143" s="94"/>
      <c r="C143" s="115"/>
      <c r="D143" s="112"/>
      <c r="E143" s="112"/>
      <c r="F143" s="1">
        <v>2021</v>
      </c>
      <c r="G143" s="64">
        <f>G150</f>
        <v>253.82999999999998</v>
      </c>
      <c r="H143" s="64">
        <f t="shared" si="18"/>
        <v>0</v>
      </c>
      <c r="I143" s="8">
        <f t="shared" si="18"/>
        <v>103.33</v>
      </c>
      <c r="J143" s="64">
        <f t="shared" si="18"/>
        <v>150.5</v>
      </c>
      <c r="K143" s="8">
        <f>K150</f>
        <v>0</v>
      </c>
    </row>
    <row r="144" spans="1:11" ht="21.75" customHeight="1">
      <c r="A144" s="119"/>
      <c r="B144" s="94"/>
      <c r="C144" s="115"/>
      <c r="D144" s="112"/>
      <c r="E144" s="112"/>
      <c r="F144" s="1">
        <v>2022</v>
      </c>
      <c r="G144" s="8">
        <f t="shared" si="17"/>
        <v>150.8</v>
      </c>
      <c r="H144" s="8">
        <f t="shared" si="18"/>
        <v>0</v>
      </c>
      <c r="I144" s="8">
        <f t="shared" si="18"/>
        <v>0</v>
      </c>
      <c r="J144" s="64">
        <f t="shared" si="18"/>
        <v>150.8</v>
      </c>
      <c r="K144" s="8">
        <f>K151</f>
        <v>0</v>
      </c>
    </row>
    <row r="145" spans="1:11" ht="21.75" customHeight="1">
      <c r="A145" s="119"/>
      <c r="B145" s="94"/>
      <c r="C145" s="115"/>
      <c r="D145" s="112"/>
      <c r="E145" s="112"/>
      <c r="F145" s="1">
        <v>2023</v>
      </c>
      <c r="G145" s="8">
        <f t="shared" si="17"/>
        <v>156.832</v>
      </c>
      <c r="H145" s="8">
        <f t="shared" si="18"/>
        <v>0</v>
      </c>
      <c r="I145" s="8">
        <f t="shared" si="18"/>
        <v>0</v>
      </c>
      <c r="J145" s="64">
        <f t="shared" si="18"/>
        <v>156.832</v>
      </c>
      <c r="K145" s="8">
        <f>K152</f>
        <v>0</v>
      </c>
    </row>
    <row r="146" spans="1:11" ht="13.5">
      <c r="A146" s="119"/>
      <c r="B146" s="94"/>
      <c r="C146" s="115"/>
      <c r="D146" s="112"/>
      <c r="E146" s="112"/>
      <c r="F146" s="1">
        <v>2024</v>
      </c>
      <c r="G146" s="8">
        <f t="shared" si="17"/>
        <v>163.105</v>
      </c>
      <c r="H146" s="8">
        <f t="shared" si="18"/>
        <v>0</v>
      </c>
      <c r="I146" s="8">
        <f t="shared" si="18"/>
        <v>0</v>
      </c>
      <c r="J146" s="64">
        <f t="shared" si="18"/>
        <v>163.105</v>
      </c>
      <c r="K146" s="8"/>
    </row>
    <row r="147" spans="1:11" ht="13.5">
      <c r="A147" s="119"/>
      <c r="B147" s="94"/>
      <c r="C147" s="115"/>
      <c r="D147" s="112"/>
      <c r="E147" s="112"/>
      <c r="F147" s="1">
        <v>2025</v>
      </c>
      <c r="G147" s="8">
        <f t="shared" si="17"/>
        <v>169.629</v>
      </c>
      <c r="H147" s="8">
        <f t="shared" si="18"/>
        <v>0</v>
      </c>
      <c r="I147" s="8">
        <f t="shared" si="18"/>
        <v>0</v>
      </c>
      <c r="J147" s="64">
        <f t="shared" si="18"/>
        <v>169.629</v>
      </c>
      <c r="K147" s="8"/>
    </row>
    <row r="148" spans="1:11" ht="13.5" customHeight="1">
      <c r="A148" s="119"/>
      <c r="B148" s="118" t="s">
        <v>33</v>
      </c>
      <c r="C148" s="118"/>
      <c r="D148" s="118"/>
      <c r="E148" s="118"/>
      <c r="F148" s="118"/>
      <c r="G148" s="8">
        <f>G142+G143+G144+G145+G146+G147</f>
        <v>1023.125</v>
      </c>
      <c r="H148" s="8">
        <f>H142+H143+H144+H145+H146+H147</f>
        <v>0</v>
      </c>
      <c r="I148" s="8">
        <f>I142+I143+I144+I145+I146+I147</f>
        <v>216.78699999999998</v>
      </c>
      <c r="J148" s="8">
        <f>J142+J143+J144+J145+J146+J147</f>
        <v>806.3380000000001</v>
      </c>
      <c r="K148" s="8"/>
    </row>
    <row r="149" spans="1:11" ht="17.25" customHeight="1">
      <c r="A149" s="112" t="s">
        <v>61</v>
      </c>
      <c r="B149" s="95" t="s">
        <v>191</v>
      </c>
      <c r="C149" s="115" t="s">
        <v>4</v>
      </c>
      <c r="D149" s="112">
        <v>2020</v>
      </c>
      <c r="E149" s="112">
        <v>2025</v>
      </c>
      <c r="F149" s="1">
        <v>2020</v>
      </c>
      <c r="G149" s="86">
        <f aca="true" t="shared" si="19" ref="G149:G154">H149+I149+J149+K149</f>
        <v>128.929</v>
      </c>
      <c r="H149" s="63"/>
      <c r="I149" s="86">
        <v>113.457</v>
      </c>
      <c r="J149" s="63">
        <v>15.472</v>
      </c>
      <c r="K149" s="13"/>
    </row>
    <row r="150" spans="1:11" ht="17.25" customHeight="1">
      <c r="A150" s="112"/>
      <c r="B150" s="95"/>
      <c r="C150" s="115"/>
      <c r="D150" s="112"/>
      <c r="E150" s="112"/>
      <c r="F150" s="1">
        <v>2021</v>
      </c>
      <c r="G150" s="86">
        <f t="shared" si="19"/>
        <v>253.82999999999998</v>
      </c>
      <c r="H150" s="63"/>
      <c r="I150" s="87">
        <v>103.33</v>
      </c>
      <c r="J150" s="87">
        <f>14.091+136.409</f>
        <v>150.5</v>
      </c>
      <c r="K150" s="13"/>
    </row>
    <row r="151" spans="1:11" ht="17.25" customHeight="1">
      <c r="A151" s="112"/>
      <c r="B151" s="95"/>
      <c r="C151" s="115"/>
      <c r="D151" s="112"/>
      <c r="E151" s="112"/>
      <c r="F151" s="1">
        <v>2022</v>
      </c>
      <c r="G151" s="12">
        <f t="shared" si="19"/>
        <v>150.8</v>
      </c>
      <c r="H151" s="13"/>
      <c r="I151" s="12">
        <v>0</v>
      </c>
      <c r="J151" s="13">
        <v>150.8</v>
      </c>
      <c r="K151" s="13"/>
    </row>
    <row r="152" spans="1:11" ht="17.25" customHeight="1">
      <c r="A152" s="112"/>
      <c r="B152" s="95"/>
      <c r="C152" s="115"/>
      <c r="D152" s="112"/>
      <c r="E152" s="112"/>
      <c r="F152" s="1">
        <v>2023</v>
      </c>
      <c r="G152" s="12">
        <f t="shared" si="19"/>
        <v>156.832</v>
      </c>
      <c r="H152" s="13"/>
      <c r="I152" s="12">
        <f>I151*1.04</f>
        <v>0</v>
      </c>
      <c r="J152" s="13">
        <v>156.832</v>
      </c>
      <c r="K152" s="13"/>
    </row>
    <row r="153" spans="1:11" ht="20.25" customHeight="1">
      <c r="A153" s="112"/>
      <c r="B153" s="95"/>
      <c r="C153" s="115"/>
      <c r="D153" s="112"/>
      <c r="E153" s="112"/>
      <c r="F153" s="1">
        <v>2024</v>
      </c>
      <c r="G153" s="12">
        <f t="shared" si="19"/>
        <v>163.105</v>
      </c>
      <c r="H153" s="13"/>
      <c r="I153" s="12">
        <f>I152*1.04</f>
        <v>0</v>
      </c>
      <c r="J153" s="13">
        <v>163.105</v>
      </c>
      <c r="K153" s="13"/>
    </row>
    <row r="154" spans="1:11" ht="12.75">
      <c r="A154" s="112"/>
      <c r="B154" s="95"/>
      <c r="C154" s="115"/>
      <c r="D154" s="112"/>
      <c r="E154" s="112"/>
      <c r="F154" s="1">
        <v>2025</v>
      </c>
      <c r="G154" s="12">
        <f t="shared" si="19"/>
        <v>169.629</v>
      </c>
      <c r="H154" s="13"/>
      <c r="I154" s="12">
        <f>I153*1.04</f>
        <v>0</v>
      </c>
      <c r="J154" s="13">
        <v>169.629</v>
      </c>
      <c r="K154" s="13"/>
    </row>
    <row r="155" spans="1:11" s="14" customFormat="1" ht="12.75" customHeight="1">
      <c r="A155" s="112"/>
      <c r="B155" s="114" t="s">
        <v>33</v>
      </c>
      <c r="C155" s="114"/>
      <c r="D155" s="114"/>
      <c r="E155" s="114"/>
      <c r="F155" s="114"/>
      <c r="G155" s="9">
        <f>G149+G150+G151+G152+G153+G154</f>
        <v>1023.125</v>
      </c>
      <c r="H155" s="9">
        <f>H149+H150+H151+H152+H153+H154</f>
        <v>0</v>
      </c>
      <c r="I155" s="12">
        <f>I149+I150+I151+I152+I153+I154</f>
        <v>216.78699999999998</v>
      </c>
      <c r="J155" s="9">
        <f>J149+J150+J151+J152+J153+J154</f>
        <v>806.3380000000001</v>
      </c>
      <c r="K155" s="9">
        <f>K149+K150+K151+K152+K153+K154</f>
        <v>0</v>
      </c>
    </row>
    <row r="156" spans="1:11" ht="15.75" customHeight="1">
      <c r="A156" s="119" t="s">
        <v>8</v>
      </c>
      <c r="B156" s="114" t="s">
        <v>62</v>
      </c>
      <c r="C156" s="115" t="s">
        <v>4</v>
      </c>
      <c r="D156" s="112">
        <v>2020</v>
      </c>
      <c r="E156" s="112">
        <v>2025</v>
      </c>
      <c r="F156" s="1">
        <v>2020</v>
      </c>
      <c r="G156" s="15">
        <f aca="true" t="shared" si="20" ref="G156:K161">G163+G170</f>
        <v>0</v>
      </c>
      <c r="H156" s="15">
        <f t="shared" si="20"/>
        <v>0</v>
      </c>
      <c r="I156" s="15">
        <f t="shared" si="20"/>
        <v>0</v>
      </c>
      <c r="J156" s="15">
        <f t="shared" si="20"/>
        <v>0</v>
      </c>
      <c r="K156" s="15">
        <f t="shared" si="20"/>
        <v>0</v>
      </c>
    </row>
    <row r="157" spans="1:11" ht="15.75" customHeight="1">
      <c r="A157" s="119"/>
      <c r="B157" s="114"/>
      <c r="C157" s="115"/>
      <c r="D157" s="112"/>
      <c r="E157" s="112"/>
      <c r="F157" s="1">
        <v>2021</v>
      </c>
      <c r="G157" s="15">
        <f t="shared" si="20"/>
        <v>0</v>
      </c>
      <c r="H157" s="15">
        <f t="shared" si="20"/>
        <v>0</v>
      </c>
      <c r="I157" s="15">
        <f t="shared" si="20"/>
        <v>0</v>
      </c>
      <c r="J157" s="15">
        <f t="shared" si="20"/>
        <v>0</v>
      </c>
      <c r="K157" s="15">
        <f t="shared" si="20"/>
        <v>0</v>
      </c>
    </row>
    <row r="158" spans="1:11" ht="15.75" customHeight="1">
      <c r="A158" s="119"/>
      <c r="B158" s="114"/>
      <c r="C158" s="115"/>
      <c r="D158" s="112"/>
      <c r="E158" s="112"/>
      <c r="F158" s="1">
        <v>2022</v>
      </c>
      <c r="G158" s="15">
        <f t="shared" si="20"/>
        <v>0</v>
      </c>
      <c r="H158" s="15">
        <f t="shared" si="20"/>
        <v>0</v>
      </c>
      <c r="I158" s="15">
        <f t="shared" si="20"/>
        <v>0</v>
      </c>
      <c r="J158" s="15">
        <f t="shared" si="20"/>
        <v>0</v>
      </c>
      <c r="K158" s="15">
        <f t="shared" si="20"/>
        <v>0</v>
      </c>
    </row>
    <row r="159" spans="1:11" ht="15.75" customHeight="1">
      <c r="A159" s="119"/>
      <c r="B159" s="114"/>
      <c r="C159" s="115"/>
      <c r="D159" s="112"/>
      <c r="E159" s="112"/>
      <c r="F159" s="1">
        <v>2023</v>
      </c>
      <c r="G159" s="15">
        <f t="shared" si="20"/>
        <v>0</v>
      </c>
      <c r="H159" s="15">
        <f t="shared" si="20"/>
        <v>0</v>
      </c>
      <c r="I159" s="15">
        <f t="shared" si="20"/>
        <v>0</v>
      </c>
      <c r="J159" s="15">
        <f t="shared" si="20"/>
        <v>0</v>
      </c>
      <c r="K159" s="15">
        <f t="shared" si="20"/>
        <v>0</v>
      </c>
    </row>
    <row r="160" spans="1:11" ht="21.75" customHeight="1">
      <c r="A160" s="119"/>
      <c r="B160" s="114"/>
      <c r="C160" s="115"/>
      <c r="D160" s="112"/>
      <c r="E160" s="112"/>
      <c r="F160" s="1">
        <v>2024</v>
      </c>
      <c r="G160" s="15">
        <f t="shared" si="20"/>
        <v>0</v>
      </c>
      <c r="H160" s="15">
        <f t="shared" si="20"/>
        <v>0</v>
      </c>
      <c r="I160" s="15">
        <f t="shared" si="20"/>
        <v>0</v>
      </c>
      <c r="J160" s="15">
        <f t="shared" si="20"/>
        <v>0</v>
      </c>
      <c r="K160" s="15">
        <f t="shared" si="20"/>
        <v>0</v>
      </c>
    </row>
    <row r="161" spans="1:11" ht="12.75">
      <c r="A161" s="119"/>
      <c r="B161" s="114"/>
      <c r="C161" s="115"/>
      <c r="D161" s="112"/>
      <c r="E161" s="112"/>
      <c r="F161" s="1">
        <v>2025</v>
      </c>
      <c r="G161" s="15">
        <f t="shared" si="20"/>
        <v>0</v>
      </c>
      <c r="H161" s="15">
        <f t="shared" si="20"/>
        <v>0</v>
      </c>
      <c r="I161" s="15">
        <f t="shared" si="20"/>
        <v>0</v>
      </c>
      <c r="J161" s="15">
        <f t="shared" si="20"/>
        <v>0</v>
      </c>
      <c r="K161" s="15">
        <f t="shared" si="20"/>
        <v>0</v>
      </c>
    </row>
    <row r="162" spans="1:11" ht="13.5" customHeight="1">
      <c r="A162" s="119"/>
      <c r="B162" s="118" t="s">
        <v>33</v>
      </c>
      <c r="C162" s="118"/>
      <c r="D162" s="118"/>
      <c r="E162" s="118"/>
      <c r="F162" s="118"/>
      <c r="G162" s="9">
        <f>SUM(G156:G161)</f>
        <v>0</v>
      </c>
      <c r="H162" s="9">
        <f>SUM(H156:H161)</f>
        <v>0</v>
      </c>
      <c r="I162" s="9">
        <f>SUM(I156:I161)</f>
        <v>0</v>
      </c>
      <c r="J162" s="9">
        <f>SUM(J156:J161)</f>
        <v>0</v>
      </c>
      <c r="K162" s="9">
        <f>SUM(K156:K161)</f>
        <v>0</v>
      </c>
    </row>
    <row r="163" spans="1:11" ht="21.75" customHeight="1">
      <c r="A163" s="116" t="s">
        <v>63</v>
      </c>
      <c r="B163" s="117" t="s">
        <v>64</v>
      </c>
      <c r="C163" s="115" t="s">
        <v>4</v>
      </c>
      <c r="D163" s="112">
        <v>2020</v>
      </c>
      <c r="E163" s="112">
        <v>2025</v>
      </c>
      <c r="F163" s="1">
        <v>2020</v>
      </c>
      <c r="G163" s="12">
        <f aca="true" t="shared" si="21" ref="G163:G168">H163+I163+J163+K163</f>
        <v>0</v>
      </c>
      <c r="H163" s="13"/>
      <c r="I163" s="13"/>
      <c r="J163" s="13">
        <v>0</v>
      </c>
      <c r="K163" s="13"/>
    </row>
    <row r="164" spans="1:11" ht="21.75" customHeight="1">
      <c r="A164" s="116"/>
      <c r="B164" s="117"/>
      <c r="C164" s="115"/>
      <c r="D164" s="112"/>
      <c r="E164" s="112"/>
      <c r="F164" s="1">
        <v>2021</v>
      </c>
      <c r="G164" s="12">
        <f t="shared" si="21"/>
        <v>0</v>
      </c>
      <c r="H164" s="13"/>
      <c r="I164" s="13"/>
      <c r="J164" s="13">
        <f>J163*1.04</f>
        <v>0</v>
      </c>
      <c r="K164" s="13"/>
    </row>
    <row r="165" spans="1:11" ht="21.75" customHeight="1">
      <c r="A165" s="116"/>
      <c r="B165" s="117"/>
      <c r="C165" s="115"/>
      <c r="D165" s="112"/>
      <c r="E165" s="112"/>
      <c r="F165" s="1">
        <v>2022</v>
      </c>
      <c r="G165" s="12">
        <f t="shared" si="21"/>
        <v>0</v>
      </c>
      <c r="H165" s="13"/>
      <c r="I165" s="13"/>
      <c r="J165" s="13">
        <f>J164*1.04</f>
        <v>0</v>
      </c>
      <c r="K165" s="13"/>
    </row>
    <row r="166" spans="1:11" ht="21.75" customHeight="1">
      <c r="A166" s="116"/>
      <c r="B166" s="117"/>
      <c r="C166" s="115"/>
      <c r="D166" s="112"/>
      <c r="E166" s="112"/>
      <c r="F166" s="1">
        <v>2023</v>
      </c>
      <c r="G166" s="12">
        <f t="shared" si="21"/>
        <v>0</v>
      </c>
      <c r="H166" s="13"/>
      <c r="I166" s="13"/>
      <c r="J166" s="13">
        <f>J165*1.04</f>
        <v>0</v>
      </c>
      <c r="K166" s="13"/>
    </row>
    <row r="167" spans="1:11" ht="18.75" customHeight="1">
      <c r="A167" s="116"/>
      <c r="B167" s="117"/>
      <c r="C167" s="115"/>
      <c r="D167" s="112"/>
      <c r="E167" s="112"/>
      <c r="F167" s="1">
        <v>2024</v>
      </c>
      <c r="G167" s="12">
        <f t="shared" si="21"/>
        <v>0</v>
      </c>
      <c r="H167" s="13"/>
      <c r="I167" s="13"/>
      <c r="J167" s="13">
        <f>J166*1.04</f>
        <v>0</v>
      </c>
      <c r="K167" s="13"/>
    </row>
    <row r="168" spans="1:11" ht="12.75">
      <c r="A168" s="116"/>
      <c r="B168" s="117"/>
      <c r="C168" s="115"/>
      <c r="D168" s="112"/>
      <c r="E168" s="112"/>
      <c r="F168" s="1">
        <v>2025</v>
      </c>
      <c r="G168" s="12">
        <f t="shared" si="21"/>
        <v>0</v>
      </c>
      <c r="H168" s="13"/>
      <c r="I168" s="13"/>
      <c r="J168" s="13">
        <f>J167*1.04</f>
        <v>0</v>
      </c>
      <c r="K168" s="13"/>
    </row>
    <row r="169" spans="1:11" ht="13.5" customHeight="1">
      <c r="A169" s="116"/>
      <c r="B169" s="118" t="s">
        <v>33</v>
      </c>
      <c r="C169" s="118"/>
      <c r="D169" s="118"/>
      <c r="E169" s="118"/>
      <c r="F169" s="118"/>
      <c r="G169" s="9">
        <f>G163+G164+G165+G166+G167+G168</f>
        <v>0</v>
      </c>
      <c r="H169" s="9">
        <f>H163+H164+H165+H166+H167+H168</f>
        <v>0</v>
      </c>
      <c r="I169" s="9">
        <f>I163+I164+I165+I166+I167+I168</f>
        <v>0</v>
      </c>
      <c r="J169" s="9">
        <f>J163+J164+J165+J166+J167+J168</f>
        <v>0</v>
      </c>
      <c r="K169" s="8">
        <f>SUM(K163:K168)</f>
        <v>0</v>
      </c>
    </row>
    <row r="170" spans="1:11" ht="18" customHeight="1">
      <c r="A170" s="116" t="s">
        <v>65</v>
      </c>
      <c r="B170" s="117" t="s">
        <v>66</v>
      </c>
      <c r="C170" s="115" t="s">
        <v>4</v>
      </c>
      <c r="D170" s="112">
        <v>2020</v>
      </c>
      <c r="E170" s="112">
        <v>2025</v>
      </c>
      <c r="F170" s="1">
        <v>2020</v>
      </c>
      <c r="G170" s="12">
        <f aca="true" t="shared" si="22" ref="G170:G175">H170+I170+J170+K170</f>
        <v>0</v>
      </c>
      <c r="H170" s="13"/>
      <c r="I170" s="13"/>
      <c r="J170" s="13">
        <v>0</v>
      </c>
      <c r="K170" s="13"/>
    </row>
    <row r="171" spans="1:11" ht="18" customHeight="1">
      <c r="A171" s="116"/>
      <c r="B171" s="117"/>
      <c r="C171" s="115"/>
      <c r="D171" s="112"/>
      <c r="E171" s="112"/>
      <c r="F171" s="1">
        <v>2021</v>
      </c>
      <c r="G171" s="12">
        <f t="shared" si="22"/>
        <v>0</v>
      </c>
      <c r="H171" s="13"/>
      <c r="I171" s="13"/>
      <c r="J171" s="13">
        <f>J170*1.04</f>
        <v>0</v>
      </c>
      <c r="K171" s="13"/>
    </row>
    <row r="172" spans="1:11" ht="18" customHeight="1">
      <c r="A172" s="116"/>
      <c r="B172" s="117"/>
      <c r="C172" s="115"/>
      <c r="D172" s="112"/>
      <c r="E172" s="112"/>
      <c r="F172" s="1">
        <v>2022</v>
      </c>
      <c r="G172" s="12">
        <f t="shared" si="22"/>
        <v>0</v>
      </c>
      <c r="H172" s="13"/>
      <c r="I172" s="13"/>
      <c r="J172" s="13">
        <f>J171*1.04</f>
        <v>0</v>
      </c>
      <c r="K172" s="13"/>
    </row>
    <row r="173" spans="1:11" ht="18" customHeight="1">
      <c r="A173" s="116"/>
      <c r="B173" s="117"/>
      <c r="C173" s="115"/>
      <c r="D173" s="112"/>
      <c r="E173" s="112"/>
      <c r="F173" s="1">
        <v>2023</v>
      </c>
      <c r="G173" s="12">
        <f t="shared" si="22"/>
        <v>0</v>
      </c>
      <c r="H173" s="13"/>
      <c r="I173" s="13"/>
      <c r="J173" s="13">
        <f>J172*1.04</f>
        <v>0</v>
      </c>
      <c r="K173" s="13"/>
    </row>
    <row r="174" spans="1:11" ht="20.25" customHeight="1">
      <c r="A174" s="116"/>
      <c r="B174" s="117"/>
      <c r="C174" s="115"/>
      <c r="D174" s="112"/>
      <c r="E174" s="112"/>
      <c r="F174" s="1">
        <v>2024</v>
      </c>
      <c r="G174" s="12">
        <f t="shared" si="22"/>
        <v>0</v>
      </c>
      <c r="H174" s="13"/>
      <c r="I174" s="13"/>
      <c r="J174" s="13">
        <f>J173*1.04</f>
        <v>0</v>
      </c>
      <c r="K174" s="13"/>
    </row>
    <row r="175" spans="1:11" ht="15" customHeight="1">
      <c r="A175" s="116"/>
      <c r="B175" s="117"/>
      <c r="C175" s="115"/>
      <c r="D175" s="112"/>
      <c r="E175" s="112"/>
      <c r="F175" s="1">
        <v>2025</v>
      </c>
      <c r="G175" s="12">
        <f t="shared" si="22"/>
        <v>0</v>
      </c>
      <c r="H175" s="13"/>
      <c r="I175" s="13"/>
      <c r="J175" s="13">
        <f>J174*1.04</f>
        <v>0</v>
      </c>
      <c r="K175" s="13"/>
    </row>
    <row r="176" spans="1:11" ht="13.5" customHeight="1">
      <c r="A176" s="116"/>
      <c r="B176" s="118" t="s">
        <v>33</v>
      </c>
      <c r="C176" s="118"/>
      <c r="D176" s="118"/>
      <c r="E176" s="118"/>
      <c r="F176" s="118"/>
      <c r="G176" s="9">
        <f>G170+G171+G172+G173+G174+G175</f>
        <v>0</v>
      </c>
      <c r="H176" s="9">
        <f>H170+H171+H172+H173+H174+H175</f>
        <v>0</v>
      </c>
      <c r="I176" s="9">
        <f>I170+I171+I172+I173+I174+I175</f>
        <v>0</v>
      </c>
      <c r="J176" s="9">
        <f>J170+J171+J172+J173+J174+J175</f>
        <v>0</v>
      </c>
      <c r="K176" s="9">
        <f>SUM(K170:K175)</f>
        <v>0</v>
      </c>
    </row>
    <row r="177" spans="1:11" ht="31.5" customHeight="1">
      <c r="A177" s="129" t="s">
        <v>9</v>
      </c>
      <c r="B177" s="114" t="s">
        <v>259</v>
      </c>
      <c r="C177" s="115" t="s">
        <v>28</v>
      </c>
      <c r="D177" s="112">
        <v>2020</v>
      </c>
      <c r="E177" s="112">
        <v>2025</v>
      </c>
      <c r="F177" s="1">
        <v>2020</v>
      </c>
      <c r="G177" s="12">
        <f aca="true" t="shared" si="23" ref="G177:K182">G184+G191</f>
        <v>1359.228</v>
      </c>
      <c r="H177" s="12">
        <f t="shared" si="23"/>
        <v>0</v>
      </c>
      <c r="I177" s="12">
        <f t="shared" si="23"/>
        <v>0</v>
      </c>
      <c r="J177" s="12">
        <f t="shared" si="23"/>
        <v>1359.228</v>
      </c>
      <c r="K177" s="12">
        <f t="shared" si="23"/>
        <v>0</v>
      </c>
    </row>
    <row r="178" spans="1:11" ht="31.5" customHeight="1">
      <c r="A178" s="129"/>
      <c r="B178" s="114"/>
      <c r="C178" s="115"/>
      <c r="D178" s="112"/>
      <c r="E178" s="112"/>
      <c r="F178" s="1">
        <v>2021</v>
      </c>
      <c r="G178" s="12">
        <f t="shared" si="23"/>
        <v>78.8</v>
      </c>
      <c r="H178" s="12">
        <f t="shared" si="23"/>
        <v>0</v>
      </c>
      <c r="I178" s="12">
        <f t="shared" si="23"/>
        <v>0</v>
      </c>
      <c r="J178" s="12">
        <f t="shared" si="23"/>
        <v>78.8</v>
      </c>
      <c r="K178" s="12">
        <f t="shared" si="23"/>
        <v>0</v>
      </c>
    </row>
    <row r="179" spans="1:11" ht="31.5" customHeight="1">
      <c r="A179" s="129"/>
      <c r="B179" s="114"/>
      <c r="C179" s="115"/>
      <c r="D179" s="112"/>
      <c r="E179" s="112"/>
      <c r="F179" s="1">
        <v>2022</v>
      </c>
      <c r="G179" s="12">
        <f t="shared" si="23"/>
        <v>78.9</v>
      </c>
      <c r="H179" s="12">
        <f t="shared" si="23"/>
        <v>0</v>
      </c>
      <c r="I179" s="12">
        <f t="shared" si="23"/>
        <v>0</v>
      </c>
      <c r="J179" s="12">
        <f t="shared" si="23"/>
        <v>78.9</v>
      </c>
      <c r="K179" s="12"/>
    </row>
    <row r="180" spans="1:11" ht="31.5" customHeight="1">
      <c r="A180" s="129"/>
      <c r="B180" s="114"/>
      <c r="C180" s="115"/>
      <c r="D180" s="112"/>
      <c r="E180" s="112"/>
      <c r="F180" s="1">
        <v>2023</v>
      </c>
      <c r="G180" s="12">
        <f t="shared" si="23"/>
        <v>82.056</v>
      </c>
      <c r="H180" s="12">
        <f t="shared" si="23"/>
        <v>0</v>
      </c>
      <c r="I180" s="12">
        <f t="shared" si="23"/>
        <v>0</v>
      </c>
      <c r="J180" s="12">
        <f t="shared" si="23"/>
        <v>82.056</v>
      </c>
      <c r="K180" s="12"/>
    </row>
    <row r="181" spans="1:11" ht="25.5" customHeight="1">
      <c r="A181" s="129"/>
      <c r="B181" s="114"/>
      <c r="C181" s="115"/>
      <c r="D181" s="112"/>
      <c r="E181" s="112"/>
      <c r="F181" s="1">
        <v>2024</v>
      </c>
      <c r="G181" s="12">
        <f t="shared" si="23"/>
        <v>85.338</v>
      </c>
      <c r="H181" s="12">
        <f t="shared" si="23"/>
        <v>0</v>
      </c>
      <c r="I181" s="12">
        <f t="shared" si="23"/>
        <v>0</v>
      </c>
      <c r="J181" s="12">
        <f t="shared" si="23"/>
        <v>85.338</v>
      </c>
      <c r="K181" s="12"/>
    </row>
    <row r="182" spans="1:11" ht="27.75" customHeight="1">
      <c r="A182" s="129"/>
      <c r="B182" s="114"/>
      <c r="C182" s="115"/>
      <c r="D182" s="112"/>
      <c r="E182" s="112"/>
      <c r="F182" s="1">
        <v>2025</v>
      </c>
      <c r="G182" s="12">
        <f t="shared" si="23"/>
        <v>88.752</v>
      </c>
      <c r="H182" s="12">
        <f t="shared" si="23"/>
        <v>0</v>
      </c>
      <c r="I182" s="12">
        <f t="shared" si="23"/>
        <v>0</v>
      </c>
      <c r="J182" s="12">
        <f t="shared" si="23"/>
        <v>88.752</v>
      </c>
      <c r="K182" s="12"/>
    </row>
    <row r="183" spans="1:11" ht="13.5" customHeight="1">
      <c r="A183" s="129"/>
      <c r="B183" s="118" t="s">
        <v>33</v>
      </c>
      <c r="C183" s="118"/>
      <c r="D183" s="118"/>
      <c r="E183" s="118"/>
      <c r="F183" s="118"/>
      <c r="G183" s="9">
        <f>G177+G178+G179+G180+G181+G182</f>
        <v>1773.074</v>
      </c>
      <c r="H183" s="9">
        <f>H177+H178+H179+H180+H181+H182</f>
        <v>0</v>
      </c>
      <c r="I183" s="9">
        <f>I177+I178+I179+I180+I181+I182</f>
        <v>0</v>
      </c>
      <c r="J183" s="9">
        <f>J177+J178+J179+J180+J181+J182</f>
        <v>1773.074</v>
      </c>
      <c r="K183" s="9">
        <f>K177+K178+K179+K180+K181+K182</f>
        <v>0</v>
      </c>
    </row>
    <row r="184" spans="1:11" ht="19.5" customHeight="1">
      <c r="A184" s="116" t="s">
        <v>67</v>
      </c>
      <c r="B184" s="117" t="s">
        <v>182</v>
      </c>
      <c r="C184" s="115" t="s">
        <v>4</v>
      </c>
      <c r="D184" s="112">
        <v>2020</v>
      </c>
      <c r="E184" s="112">
        <v>2025</v>
      </c>
      <c r="F184" s="1">
        <v>2020</v>
      </c>
      <c r="G184" s="12">
        <f aca="true" t="shared" si="24" ref="G184:G189">H184+I184+J184+K184</f>
        <v>1359.228</v>
      </c>
      <c r="H184" s="13"/>
      <c r="I184" s="13"/>
      <c r="J184" s="13">
        <v>1359.228</v>
      </c>
      <c r="K184" s="13"/>
    </row>
    <row r="185" spans="1:11" ht="19.5" customHeight="1">
      <c r="A185" s="116"/>
      <c r="B185" s="117"/>
      <c r="C185" s="115"/>
      <c r="D185" s="112"/>
      <c r="E185" s="112"/>
      <c r="F185" s="1">
        <v>2021</v>
      </c>
      <c r="G185" s="12">
        <f t="shared" si="24"/>
        <v>78.8</v>
      </c>
      <c r="H185" s="13"/>
      <c r="I185" s="13"/>
      <c r="J185" s="13">
        <v>78.8</v>
      </c>
      <c r="K185" s="13"/>
    </row>
    <row r="186" spans="1:11" ht="19.5" customHeight="1">
      <c r="A186" s="116"/>
      <c r="B186" s="117"/>
      <c r="C186" s="115"/>
      <c r="D186" s="112"/>
      <c r="E186" s="112"/>
      <c r="F186" s="1">
        <v>2022</v>
      </c>
      <c r="G186" s="12">
        <f t="shared" si="24"/>
        <v>78.9</v>
      </c>
      <c r="H186" s="13"/>
      <c r="I186" s="13"/>
      <c r="J186" s="13">
        <v>78.9</v>
      </c>
      <c r="K186" s="13"/>
    </row>
    <row r="187" spans="1:11" ht="19.5" customHeight="1">
      <c r="A187" s="116"/>
      <c r="B187" s="117"/>
      <c r="C187" s="115"/>
      <c r="D187" s="112"/>
      <c r="E187" s="112"/>
      <c r="F187" s="1">
        <v>2023</v>
      </c>
      <c r="G187" s="12">
        <f t="shared" si="24"/>
        <v>82.056</v>
      </c>
      <c r="H187" s="13"/>
      <c r="I187" s="13"/>
      <c r="J187" s="13">
        <v>82.056</v>
      </c>
      <c r="K187" s="13"/>
    </row>
    <row r="188" spans="1:11" ht="12.75">
      <c r="A188" s="116"/>
      <c r="B188" s="117"/>
      <c r="C188" s="115"/>
      <c r="D188" s="112"/>
      <c r="E188" s="112"/>
      <c r="F188" s="1">
        <v>2024</v>
      </c>
      <c r="G188" s="12">
        <f t="shared" si="24"/>
        <v>85.338</v>
      </c>
      <c r="H188" s="13"/>
      <c r="I188" s="13"/>
      <c r="J188" s="13">
        <v>85.338</v>
      </c>
      <c r="K188" s="13"/>
    </row>
    <row r="189" spans="1:11" ht="12.75">
      <c r="A189" s="116"/>
      <c r="B189" s="117"/>
      <c r="C189" s="115"/>
      <c r="D189" s="112"/>
      <c r="E189" s="112"/>
      <c r="F189" s="1">
        <v>2025</v>
      </c>
      <c r="G189" s="12">
        <f t="shared" si="24"/>
        <v>88.752</v>
      </c>
      <c r="H189" s="13"/>
      <c r="I189" s="13"/>
      <c r="J189" s="13">
        <v>88.752</v>
      </c>
      <c r="K189" s="13"/>
    </row>
    <row r="190" spans="1:11" ht="12.75" customHeight="1">
      <c r="A190" s="116"/>
      <c r="B190" s="130" t="s">
        <v>33</v>
      </c>
      <c r="C190" s="130"/>
      <c r="D190" s="130"/>
      <c r="E190" s="130"/>
      <c r="F190" s="130"/>
      <c r="G190" s="9">
        <f>G184+G185+G186+G187+G188+G189</f>
        <v>1773.074</v>
      </c>
      <c r="H190" s="9">
        <f>H184+H185+H186+H187+H188+H189</f>
        <v>0</v>
      </c>
      <c r="I190" s="9">
        <f>I184+I185+I186+I187+I188+I189</f>
        <v>0</v>
      </c>
      <c r="J190" s="9">
        <f>J184+J185+J186+J187+J188+J189</f>
        <v>1773.074</v>
      </c>
      <c r="K190" s="9"/>
    </row>
    <row r="191" spans="1:11" ht="19.5" customHeight="1">
      <c r="A191" s="116" t="s">
        <v>68</v>
      </c>
      <c r="B191" s="117" t="s">
        <v>69</v>
      </c>
      <c r="C191" s="115" t="s">
        <v>36</v>
      </c>
      <c r="D191" s="112">
        <v>2020</v>
      </c>
      <c r="E191" s="112">
        <v>2025</v>
      </c>
      <c r="F191" s="1">
        <v>2020</v>
      </c>
      <c r="G191" s="12">
        <f aca="true" t="shared" si="25" ref="G191:G196">H191+I191+J191+K191</f>
        <v>0</v>
      </c>
      <c r="H191" s="13"/>
      <c r="I191" s="13"/>
      <c r="J191" s="13">
        <v>0</v>
      </c>
      <c r="K191" s="13"/>
    </row>
    <row r="192" spans="1:11" ht="19.5" customHeight="1">
      <c r="A192" s="116"/>
      <c r="B192" s="117"/>
      <c r="C192" s="115"/>
      <c r="D192" s="112"/>
      <c r="E192" s="112"/>
      <c r="F192" s="1">
        <v>2021</v>
      </c>
      <c r="G192" s="12">
        <f t="shared" si="25"/>
        <v>0</v>
      </c>
      <c r="H192" s="13"/>
      <c r="I192" s="13"/>
      <c r="J192" s="13">
        <f>J191*1.04</f>
        <v>0</v>
      </c>
      <c r="K192" s="13"/>
    </row>
    <row r="193" spans="1:11" ht="19.5" customHeight="1">
      <c r="A193" s="116"/>
      <c r="B193" s="117"/>
      <c r="C193" s="115"/>
      <c r="D193" s="112"/>
      <c r="E193" s="112"/>
      <c r="F193" s="1">
        <v>2022</v>
      </c>
      <c r="G193" s="12">
        <f t="shared" si="25"/>
        <v>0</v>
      </c>
      <c r="H193" s="13"/>
      <c r="I193" s="13"/>
      <c r="J193" s="13">
        <f>J192*1.04</f>
        <v>0</v>
      </c>
      <c r="K193" s="13"/>
    </row>
    <row r="194" spans="1:11" ht="19.5" customHeight="1">
      <c r="A194" s="116"/>
      <c r="B194" s="117"/>
      <c r="C194" s="115"/>
      <c r="D194" s="112"/>
      <c r="E194" s="112"/>
      <c r="F194" s="1">
        <v>2023</v>
      </c>
      <c r="G194" s="12">
        <f t="shared" si="25"/>
        <v>0</v>
      </c>
      <c r="H194" s="13"/>
      <c r="I194" s="13"/>
      <c r="J194" s="13">
        <f>J193*1.04</f>
        <v>0</v>
      </c>
      <c r="K194" s="13"/>
    </row>
    <row r="195" spans="1:11" ht="15" customHeight="1">
      <c r="A195" s="116"/>
      <c r="B195" s="117"/>
      <c r="C195" s="115"/>
      <c r="D195" s="112"/>
      <c r="E195" s="112"/>
      <c r="F195" s="1">
        <v>2024</v>
      </c>
      <c r="G195" s="12">
        <f t="shared" si="25"/>
        <v>0</v>
      </c>
      <c r="H195" s="13"/>
      <c r="I195" s="13"/>
      <c r="J195" s="13">
        <f>J194*1.04</f>
        <v>0</v>
      </c>
      <c r="K195" s="13"/>
    </row>
    <row r="196" spans="1:11" ht="24.75" customHeight="1">
      <c r="A196" s="116"/>
      <c r="B196" s="117"/>
      <c r="C196" s="115"/>
      <c r="D196" s="112"/>
      <c r="E196" s="112"/>
      <c r="F196" s="1">
        <v>2025</v>
      </c>
      <c r="G196" s="12">
        <f t="shared" si="25"/>
        <v>0</v>
      </c>
      <c r="H196" s="13"/>
      <c r="I196" s="13"/>
      <c r="J196" s="13">
        <f>J195*1.04</f>
        <v>0</v>
      </c>
      <c r="K196" s="13"/>
    </row>
    <row r="197" spans="1:11" ht="12.75" customHeight="1">
      <c r="A197" s="116"/>
      <c r="B197" s="130" t="s">
        <v>33</v>
      </c>
      <c r="C197" s="130"/>
      <c r="D197" s="130"/>
      <c r="E197" s="130"/>
      <c r="F197" s="130"/>
      <c r="G197" s="9">
        <f>G191+G192+G193+G194+G195+G196</f>
        <v>0</v>
      </c>
      <c r="H197" s="9">
        <f>H191+H192+H193+H194+H195+H196</f>
        <v>0</v>
      </c>
      <c r="I197" s="9">
        <f>I191+I192+I193+I194+I195+I196</f>
        <v>0</v>
      </c>
      <c r="J197" s="9">
        <f>J191+J192+J193+J194+J195+J196</f>
        <v>0</v>
      </c>
      <c r="K197" s="9">
        <f>SUM(K191:K196)</f>
        <v>0</v>
      </c>
    </row>
    <row r="198" spans="1:11" ht="23.25" customHeight="1">
      <c r="A198" s="133"/>
      <c r="B198" s="134" t="s">
        <v>70</v>
      </c>
      <c r="C198" s="115" t="s">
        <v>71</v>
      </c>
      <c r="D198" s="112">
        <v>2020</v>
      </c>
      <c r="E198" s="112">
        <v>2025</v>
      </c>
      <c r="F198" s="1">
        <v>2020</v>
      </c>
      <c r="G198" s="66">
        <f aca="true" t="shared" si="26" ref="G198:K204">G205+G240+G275+G289</f>
        <v>5925.7</v>
      </c>
      <c r="H198" s="66">
        <f t="shared" si="26"/>
        <v>0</v>
      </c>
      <c r="I198" s="66">
        <f t="shared" si="26"/>
        <v>5382.5</v>
      </c>
      <c r="J198" s="66">
        <f t="shared" si="26"/>
        <v>543.2</v>
      </c>
      <c r="K198" s="9">
        <f t="shared" si="26"/>
        <v>0</v>
      </c>
    </row>
    <row r="199" spans="1:11" ht="23.25" customHeight="1">
      <c r="A199" s="133"/>
      <c r="B199" s="134"/>
      <c r="C199" s="115"/>
      <c r="D199" s="112"/>
      <c r="E199" s="112"/>
      <c r="F199" s="1">
        <v>2021</v>
      </c>
      <c r="G199" s="66">
        <f t="shared" si="26"/>
        <v>4517.1</v>
      </c>
      <c r="H199" s="66">
        <f t="shared" si="26"/>
        <v>0</v>
      </c>
      <c r="I199" s="66">
        <f t="shared" si="26"/>
        <v>4202.7</v>
      </c>
      <c r="J199" s="66">
        <f t="shared" si="26"/>
        <v>314.4</v>
      </c>
      <c r="K199" s="9">
        <f t="shared" si="26"/>
        <v>0</v>
      </c>
    </row>
    <row r="200" spans="1:11" ht="23.25" customHeight="1">
      <c r="A200" s="133"/>
      <c r="B200" s="134"/>
      <c r="C200" s="115"/>
      <c r="D200" s="112"/>
      <c r="E200" s="112"/>
      <c r="F200" s="1">
        <v>2022</v>
      </c>
      <c r="G200" s="66">
        <f t="shared" si="26"/>
        <v>4585.8</v>
      </c>
      <c r="H200" s="66">
        <f t="shared" si="26"/>
        <v>0</v>
      </c>
      <c r="I200" s="66">
        <f t="shared" si="26"/>
        <v>4270.7</v>
      </c>
      <c r="J200" s="66">
        <f t="shared" si="26"/>
        <v>315.09999999999997</v>
      </c>
      <c r="K200" s="9">
        <f t="shared" si="26"/>
        <v>0</v>
      </c>
    </row>
    <row r="201" spans="1:11" ht="23.25" customHeight="1">
      <c r="A201" s="133"/>
      <c r="B201" s="134"/>
      <c r="C201" s="115"/>
      <c r="D201" s="112"/>
      <c r="E201" s="112"/>
      <c r="F201" s="1">
        <v>2023</v>
      </c>
      <c r="G201" s="66">
        <f t="shared" si="26"/>
        <v>4769.232</v>
      </c>
      <c r="H201" s="66">
        <f t="shared" si="26"/>
        <v>0</v>
      </c>
      <c r="I201" s="66">
        <f t="shared" si="26"/>
        <v>4441.528</v>
      </c>
      <c r="J201" s="66">
        <f t="shared" si="26"/>
        <v>327.704</v>
      </c>
      <c r="K201" s="9">
        <f t="shared" si="26"/>
        <v>0</v>
      </c>
    </row>
    <row r="202" spans="1:11" ht="36.75" customHeight="1">
      <c r="A202" s="133"/>
      <c r="B202" s="134"/>
      <c r="C202" s="115"/>
      <c r="D202" s="112"/>
      <c r="E202" s="112"/>
      <c r="F202" s="1">
        <v>2024</v>
      </c>
      <c r="G202" s="66">
        <f t="shared" si="26"/>
        <v>4960.001</v>
      </c>
      <c r="H202" s="66">
        <f t="shared" si="26"/>
        <v>0</v>
      </c>
      <c r="I202" s="66">
        <f t="shared" si="26"/>
        <v>4619.189</v>
      </c>
      <c r="J202" s="66">
        <f t="shared" si="26"/>
        <v>340.812</v>
      </c>
      <c r="K202" s="9">
        <f t="shared" si="26"/>
        <v>0</v>
      </c>
    </row>
    <row r="203" spans="1:11" ht="34.5" customHeight="1">
      <c r="A203" s="133"/>
      <c r="B203" s="134"/>
      <c r="C203" s="115"/>
      <c r="D203" s="112"/>
      <c r="E203" s="112"/>
      <c r="F203" s="1">
        <v>2025</v>
      </c>
      <c r="G203" s="66">
        <f t="shared" si="26"/>
        <v>5158.402</v>
      </c>
      <c r="H203" s="66">
        <f t="shared" si="26"/>
        <v>0</v>
      </c>
      <c r="I203" s="66">
        <f t="shared" si="26"/>
        <v>4803.957</v>
      </c>
      <c r="J203" s="66">
        <f t="shared" si="26"/>
        <v>354.445</v>
      </c>
      <c r="K203" s="9">
        <f t="shared" si="26"/>
        <v>0</v>
      </c>
    </row>
    <row r="204" spans="1:11" ht="12.75" customHeight="1">
      <c r="A204" s="133"/>
      <c r="B204" s="114" t="s">
        <v>29</v>
      </c>
      <c r="C204" s="114"/>
      <c r="D204" s="114"/>
      <c r="E204" s="114"/>
      <c r="F204" s="114"/>
      <c r="G204" s="9">
        <f t="shared" si="26"/>
        <v>29916.235000000004</v>
      </c>
      <c r="H204" s="9">
        <f t="shared" si="26"/>
        <v>0</v>
      </c>
      <c r="I204" s="9">
        <f t="shared" si="26"/>
        <v>27720.574000000004</v>
      </c>
      <c r="J204" s="9">
        <f t="shared" si="26"/>
        <v>2195.661</v>
      </c>
      <c r="K204" s="9">
        <f t="shared" si="26"/>
        <v>0</v>
      </c>
    </row>
    <row r="205" spans="1:11" ht="18" customHeight="1">
      <c r="A205" s="135" t="s">
        <v>10</v>
      </c>
      <c r="B205" s="136" t="s">
        <v>257</v>
      </c>
      <c r="C205" s="115" t="s">
        <v>4</v>
      </c>
      <c r="D205" s="112">
        <v>2020</v>
      </c>
      <c r="E205" s="112">
        <v>2025</v>
      </c>
      <c r="F205" s="1">
        <v>2020</v>
      </c>
      <c r="G205" s="16">
        <f>G212+G219+G226+G233</f>
        <v>297</v>
      </c>
      <c r="H205" s="16">
        <f aca="true" t="shared" si="27" ref="G205:K211">H212+H219+H226+H233</f>
        <v>0</v>
      </c>
      <c r="I205" s="16">
        <f t="shared" si="27"/>
        <v>0</v>
      </c>
      <c r="J205" s="16">
        <f t="shared" si="27"/>
        <v>297</v>
      </c>
      <c r="K205" s="16">
        <f t="shared" si="27"/>
        <v>0</v>
      </c>
    </row>
    <row r="206" spans="1:11" ht="18" customHeight="1">
      <c r="A206" s="135"/>
      <c r="B206" s="136"/>
      <c r="C206" s="115"/>
      <c r="D206" s="112"/>
      <c r="E206" s="112"/>
      <c r="F206" s="1">
        <v>2021</v>
      </c>
      <c r="G206" s="16">
        <f t="shared" si="27"/>
        <v>237.79999999999998</v>
      </c>
      <c r="H206" s="16">
        <f t="shared" si="27"/>
        <v>0</v>
      </c>
      <c r="I206" s="16">
        <f t="shared" si="27"/>
        <v>0</v>
      </c>
      <c r="J206" s="16">
        <f t="shared" si="27"/>
        <v>237.79999999999998</v>
      </c>
      <c r="K206" s="16">
        <f t="shared" si="27"/>
        <v>0</v>
      </c>
    </row>
    <row r="207" spans="1:11" ht="18" customHeight="1">
      <c r="A207" s="135"/>
      <c r="B207" s="136"/>
      <c r="C207" s="115"/>
      <c r="D207" s="112"/>
      <c r="E207" s="112"/>
      <c r="F207" s="1">
        <v>2022</v>
      </c>
      <c r="G207" s="16">
        <f t="shared" si="27"/>
        <v>238.29999999999998</v>
      </c>
      <c r="H207" s="16">
        <f t="shared" si="27"/>
        <v>0</v>
      </c>
      <c r="I207" s="16">
        <f t="shared" si="27"/>
        <v>0</v>
      </c>
      <c r="J207" s="16">
        <f t="shared" si="27"/>
        <v>238.29999999999998</v>
      </c>
      <c r="K207" s="16">
        <f t="shared" si="27"/>
        <v>0</v>
      </c>
    </row>
    <row r="208" spans="1:11" ht="18" customHeight="1">
      <c r="A208" s="135"/>
      <c r="B208" s="136"/>
      <c r="C208" s="115"/>
      <c r="D208" s="112"/>
      <c r="E208" s="112"/>
      <c r="F208" s="1">
        <v>2023</v>
      </c>
      <c r="G208" s="16">
        <f t="shared" si="27"/>
        <v>247.832</v>
      </c>
      <c r="H208" s="16">
        <f t="shared" si="27"/>
        <v>0</v>
      </c>
      <c r="I208" s="16">
        <f t="shared" si="27"/>
        <v>0</v>
      </c>
      <c r="J208" s="16">
        <f t="shared" si="27"/>
        <v>247.832</v>
      </c>
      <c r="K208" s="16">
        <f t="shared" si="27"/>
        <v>0</v>
      </c>
    </row>
    <row r="209" spans="1:11" ht="17.25" customHeight="1">
      <c r="A209" s="135"/>
      <c r="B209" s="136"/>
      <c r="C209" s="115"/>
      <c r="D209" s="112"/>
      <c r="E209" s="112"/>
      <c r="F209" s="1">
        <v>2024</v>
      </c>
      <c r="G209" s="16">
        <f t="shared" si="27"/>
        <v>257.745</v>
      </c>
      <c r="H209" s="16">
        <f t="shared" si="27"/>
        <v>0</v>
      </c>
      <c r="I209" s="16">
        <f t="shared" si="27"/>
        <v>0</v>
      </c>
      <c r="J209" s="16">
        <f t="shared" si="27"/>
        <v>257.745</v>
      </c>
      <c r="K209" s="16">
        <f t="shared" si="27"/>
        <v>0</v>
      </c>
    </row>
    <row r="210" spans="1:11" ht="18" customHeight="1">
      <c r="A210" s="135"/>
      <c r="B210" s="136"/>
      <c r="C210" s="115"/>
      <c r="D210" s="112"/>
      <c r="E210" s="112"/>
      <c r="F210" s="1">
        <v>2025</v>
      </c>
      <c r="G210" s="16">
        <f t="shared" si="27"/>
        <v>268.055</v>
      </c>
      <c r="H210" s="16">
        <f t="shared" si="27"/>
        <v>0</v>
      </c>
      <c r="I210" s="16">
        <f t="shared" si="27"/>
        <v>0</v>
      </c>
      <c r="J210" s="16">
        <f t="shared" si="27"/>
        <v>268.055</v>
      </c>
      <c r="K210" s="16">
        <f t="shared" si="27"/>
        <v>0</v>
      </c>
    </row>
    <row r="211" spans="1:11" ht="12.75" customHeight="1">
      <c r="A211" s="135"/>
      <c r="B211" s="137" t="s">
        <v>29</v>
      </c>
      <c r="C211" s="137"/>
      <c r="D211" s="137"/>
      <c r="E211" s="137"/>
      <c r="F211" s="137"/>
      <c r="G211" s="16">
        <f t="shared" si="27"/>
        <v>1546.732</v>
      </c>
      <c r="H211" s="16">
        <f t="shared" si="27"/>
        <v>0</v>
      </c>
      <c r="I211" s="16">
        <f t="shared" si="27"/>
        <v>0</v>
      </c>
      <c r="J211" s="16">
        <f t="shared" si="27"/>
        <v>1546.732</v>
      </c>
      <c r="K211" s="16">
        <f t="shared" si="27"/>
        <v>0</v>
      </c>
    </row>
    <row r="212" spans="1:11" ht="25.5" customHeight="1">
      <c r="A212" s="131" t="s">
        <v>72</v>
      </c>
      <c r="B212" s="132" t="s">
        <v>73</v>
      </c>
      <c r="C212" s="115" t="s">
        <v>4</v>
      </c>
      <c r="D212" s="112">
        <v>2020</v>
      </c>
      <c r="E212" s="112">
        <v>2025</v>
      </c>
      <c r="F212" s="1">
        <v>2020</v>
      </c>
      <c r="G212" s="12">
        <f aca="true" t="shared" si="28" ref="G212:G217">H212+I212+J212+K212</f>
        <v>17</v>
      </c>
      <c r="H212" s="13"/>
      <c r="I212" s="13"/>
      <c r="J212" s="13">
        <v>17</v>
      </c>
      <c r="K212" s="13"/>
    </row>
    <row r="213" spans="1:11" ht="25.5" customHeight="1">
      <c r="A213" s="131"/>
      <c r="B213" s="132"/>
      <c r="C213" s="115"/>
      <c r="D213" s="112"/>
      <c r="E213" s="112"/>
      <c r="F213" s="1">
        <v>2021</v>
      </c>
      <c r="G213" s="12">
        <f t="shared" si="28"/>
        <v>17.1</v>
      </c>
      <c r="H213" s="13"/>
      <c r="I213" s="13"/>
      <c r="J213" s="13">
        <v>17.1</v>
      </c>
      <c r="K213" s="13"/>
    </row>
    <row r="214" spans="1:11" ht="25.5" customHeight="1">
      <c r="A214" s="131"/>
      <c r="B214" s="132"/>
      <c r="C214" s="115"/>
      <c r="D214" s="112"/>
      <c r="E214" s="112"/>
      <c r="F214" s="1">
        <v>2022</v>
      </c>
      <c r="G214" s="12">
        <f t="shared" si="28"/>
        <v>17.1</v>
      </c>
      <c r="H214" s="13"/>
      <c r="I214" s="13"/>
      <c r="J214" s="13">
        <v>17.1</v>
      </c>
      <c r="K214" s="13"/>
    </row>
    <row r="215" spans="1:11" ht="25.5" customHeight="1">
      <c r="A215" s="131"/>
      <c r="B215" s="132"/>
      <c r="C215" s="115"/>
      <c r="D215" s="112"/>
      <c r="E215" s="112"/>
      <c r="F215" s="1">
        <v>2023</v>
      </c>
      <c r="G215" s="12">
        <f t="shared" si="28"/>
        <v>17.784000000000002</v>
      </c>
      <c r="H215" s="13"/>
      <c r="I215" s="13"/>
      <c r="J215" s="13">
        <v>17.784000000000002</v>
      </c>
      <c r="K215" s="13"/>
    </row>
    <row r="216" spans="1:11" ht="26.25" customHeight="1">
      <c r="A216" s="131"/>
      <c r="B216" s="132"/>
      <c r="C216" s="115"/>
      <c r="D216" s="112"/>
      <c r="E216" s="112"/>
      <c r="F216" s="1">
        <v>2024</v>
      </c>
      <c r="G216" s="12">
        <f t="shared" si="28"/>
        <v>18.495</v>
      </c>
      <c r="H216" s="13"/>
      <c r="I216" s="13"/>
      <c r="J216" s="13">
        <v>18.495</v>
      </c>
      <c r="K216" s="13"/>
    </row>
    <row r="217" spans="1:11" ht="29.25" customHeight="1">
      <c r="A217" s="131"/>
      <c r="B217" s="132"/>
      <c r="C217" s="115"/>
      <c r="D217" s="112"/>
      <c r="E217" s="112"/>
      <c r="F217" s="1">
        <v>2025</v>
      </c>
      <c r="G217" s="12">
        <f t="shared" si="28"/>
        <v>19.235</v>
      </c>
      <c r="H217" s="13"/>
      <c r="I217" s="13"/>
      <c r="J217" s="13">
        <v>19.235</v>
      </c>
      <c r="K217" s="13"/>
    </row>
    <row r="218" spans="1:11" ht="12.75">
      <c r="A218" s="131"/>
      <c r="B218" s="137" t="s">
        <v>29</v>
      </c>
      <c r="C218" s="137"/>
      <c r="D218" s="137"/>
      <c r="E218" s="137"/>
      <c r="F218" s="137"/>
      <c r="G218" s="9">
        <f>G212+G213+G214+G215+G216+G217</f>
        <v>106.71400000000001</v>
      </c>
      <c r="H218" s="9">
        <f>H212+H213+H214+H215+H216+H217</f>
        <v>0</v>
      </c>
      <c r="I218" s="9">
        <f>I212+I213+I214+I215+I216+I217</f>
        <v>0</v>
      </c>
      <c r="J218" s="9">
        <f>J212+J213+J214+J215+J216+J217</f>
        <v>106.71400000000001</v>
      </c>
      <c r="K218" s="9">
        <f>SUM(K212:K217)</f>
        <v>0</v>
      </c>
    </row>
    <row r="219" spans="1:11" ht="12.75" customHeight="1">
      <c r="A219" s="131" t="s">
        <v>74</v>
      </c>
      <c r="B219" s="132" t="s">
        <v>75</v>
      </c>
      <c r="C219" s="110" t="s">
        <v>15</v>
      </c>
      <c r="D219" s="112">
        <v>2020</v>
      </c>
      <c r="E219" s="112">
        <v>2025</v>
      </c>
      <c r="F219" s="1">
        <v>2020</v>
      </c>
      <c r="G219" s="12">
        <f aca="true" t="shared" si="29" ref="G219:G224">H219+I219+J219+K219</f>
        <v>220</v>
      </c>
      <c r="H219" s="13"/>
      <c r="I219" s="13"/>
      <c r="J219" s="13">
        <v>220</v>
      </c>
      <c r="K219" s="13"/>
    </row>
    <row r="220" spans="1:11" ht="12.75" customHeight="1">
      <c r="A220" s="131"/>
      <c r="B220" s="132"/>
      <c r="C220" s="110"/>
      <c r="D220" s="112"/>
      <c r="E220" s="112"/>
      <c r="F220" s="1">
        <v>2021</v>
      </c>
      <c r="G220" s="12">
        <f t="shared" si="29"/>
        <v>170.7</v>
      </c>
      <c r="H220" s="13"/>
      <c r="I220" s="13"/>
      <c r="J220" s="13">
        <v>170.7</v>
      </c>
      <c r="K220" s="13"/>
    </row>
    <row r="221" spans="1:11" ht="12.75" customHeight="1">
      <c r="A221" s="131"/>
      <c r="B221" s="132"/>
      <c r="C221" s="110"/>
      <c r="D221" s="112"/>
      <c r="E221" s="112"/>
      <c r="F221" s="1">
        <v>2022</v>
      </c>
      <c r="G221" s="12">
        <f t="shared" si="29"/>
        <v>171.2</v>
      </c>
      <c r="H221" s="13"/>
      <c r="I221" s="13"/>
      <c r="J221" s="13">
        <v>171.2</v>
      </c>
      <c r="K221" s="13"/>
    </row>
    <row r="222" spans="1:11" ht="12.75" customHeight="1">
      <c r="A222" s="131"/>
      <c r="B222" s="132"/>
      <c r="C222" s="110"/>
      <c r="D222" s="112"/>
      <c r="E222" s="112"/>
      <c r="F222" s="1">
        <v>2023</v>
      </c>
      <c r="G222" s="12">
        <f t="shared" si="29"/>
        <v>178.048</v>
      </c>
      <c r="H222" s="13"/>
      <c r="I222" s="13"/>
      <c r="J222" s="13">
        <v>178.048</v>
      </c>
      <c r="K222" s="13"/>
    </row>
    <row r="223" spans="1:11" ht="12.75">
      <c r="A223" s="131"/>
      <c r="B223" s="132"/>
      <c r="C223" s="110"/>
      <c r="D223" s="112"/>
      <c r="E223" s="112"/>
      <c r="F223" s="1">
        <v>2024</v>
      </c>
      <c r="G223" s="12">
        <f t="shared" si="29"/>
        <v>185.17</v>
      </c>
      <c r="H223" s="13"/>
      <c r="I223" s="13"/>
      <c r="J223" s="13">
        <v>185.17</v>
      </c>
      <c r="K223" s="13"/>
    </row>
    <row r="224" spans="1:11" ht="12.75">
      <c r="A224" s="131"/>
      <c r="B224" s="132"/>
      <c r="C224" s="110"/>
      <c r="D224" s="112"/>
      <c r="E224" s="112"/>
      <c r="F224" s="1">
        <v>2025</v>
      </c>
      <c r="G224" s="12">
        <f t="shared" si="29"/>
        <v>192.577</v>
      </c>
      <c r="H224" s="13"/>
      <c r="I224" s="13"/>
      <c r="J224" s="13">
        <v>192.577</v>
      </c>
      <c r="K224" s="13"/>
    </row>
    <row r="225" spans="1:11" ht="12.75">
      <c r="A225" s="131"/>
      <c r="B225" s="137" t="s">
        <v>29</v>
      </c>
      <c r="C225" s="137"/>
      <c r="D225" s="137"/>
      <c r="E225" s="137"/>
      <c r="F225" s="137"/>
      <c r="G225" s="9">
        <f>G219+G220+G221+G222+G223+G224</f>
        <v>1117.695</v>
      </c>
      <c r="H225" s="9">
        <f>H219+H220+H221+H222+H223+H224</f>
        <v>0</v>
      </c>
      <c r="I225" s="9">
        <f>I219+I220+I221+I222+I223+I224</f>
        <v>0</v>
      </c>
      <c r="J225" s="9">
        <f>J219+J220+J221+J222+J223+J224</f>
        <v>1117.695</v>
      </c>
      <c r="K225" s="9">
        <f>SUM(K219:K224)</f>
        <v>0</v>
      </c>
    </row>
    <row r="226" spans="1:11" ht="12.75" customHeight="1">
      <c r="A226" s="131" t="s">
        <v>76</v>
      </c>
      <c r="B226" s="132" t="s">
        <v>77</v>
      </c>
      <c r="C226" s="110" t="s">
        <v>15</v>
      </c>
      <c r="D226" s="112">
        <v>2020</v>
      </c>
      <c r="E226" s="112">
        <v>2025</v>
      </c>
      <c r="F226" s="1">
        <v>2020</v>
      </c>
      <c r="G226" s="12">
        <f aca="true" t="shared" si="30" ref="G226:G231">H226+I226+J226+K226</f>
        <v>0</v>
      </c>
      <c r="H226" s="13"/>
      <c r="I226" s="13"/>
      <c r="J226" s="13">
        <v>0</v>
      </c>
      <c r="K226" s="13"/>
    </row>
    <row r="227" spans="1:11" ht="12.75" customHeight="1">
      <c r="A227" s="131"/>
      <c r="B227" s="132"/>
      <c r="C227" s="110"/>
      <c r="D227" s="112"/>
      <c r="E227" s="112"/>
      <c r="F227" s="1">
        <v>2021</v>
      </c>
      <c r="G227" s="12">
        <f t="shared" si="30"/>
        <v>0</v>
      </c>
      <c r="H227" s="13"/>
      <c r="I227" s="13"/>
      <c r="J227" s="13">
        <f>J226*1.04</f>
        <v>0</v>
      </c>
      <c r="K227" s="13"/>
    </row>
    <row r="228" spans="1:11" ht="12.75" customHeight="1">
      <c r="A228" s="131"/>
      <c r="B228" s="132"/>
      <c r="C228" s="110"/>
      <c r="D228" s="112"/>
      <c r="E228" s="112"/>
      <c r="F228" s="1">
        <v>2022</v>
      </c>
      <c r="G228" s="12">
        <f t="shared" si="30"/>
        <v>0</v>
      </c>
      <c r="H228" s="13"/>
      <c r="I228" s="13"/>
      <c r="J228" s="13">
        <f>J227*1.04</f>
        <v>0</v>
      </c>
      <c r="K228" s="13"/>
    </row>
    <row r="229" spans="1:11" ht="12.75" customHeight="1">
      <c r="A229" s="131"/>
      <c r="B229" s="132"/>
      <c r="C229" s="110"/>
      <c r="D229" s="112"/>
      <c r="E229" s="112"/>
      <c r="F229" s="1">
        <v>2023</v>
      </c>
      <c r="G229" s="12">
        <f t="shared" si="30"/>
        <v>0</v>
      </c>
      <c r="H229" s="13"/>
      <c r="I229" s="13"/>
      <c r="J229" s="13">
        <f>J228*1.04</f>
        <v>0</v>
      </c>
      <c r="K229" s="13"/>
    </row>
    <row r="230" spans="1:11" ht="12.75">
      <c r="A230" s="131"/>
      <c r="B230" s="132"/>
      <c r="C230" s="110"/>
      <c r="D230" s="112"/>
      <c r="E230" s="112"/>
      <c r="F230" s="1">
        <v>2024</v>
      </c>
      <c r="G230" s="12">
        <f t="shared" si="30"/>
        <v>0</v>
      </c>
      <c r="H230" s="13"/>
      <c r="I230" s="13"/>
      <c r="J230" s="13">
        <f>J229*1.04</f>
        <v>0</v>
      </c>
      <c r="K230" s="13"/>
    </row>
    <row r="231" spans="1:11" ht="12.75">
      <c r="A231" s="131"/>
      <c r="B231" s="132"/>
      <c r="C231" s="110"/>
      <c r="D231" s="112"/>
      <c r="E231" s="112"/>
      <c r="F231" s="1">
        <v>2025</v>
      </c>
      <c r="G231" s="12">
        <f t="shared" si="30"/>
        <v>0</v>
      </c>
      <c r="H231" s="13"/>
      <c r="I231" s="13"/>
      <c r="J231" s="13">
        <f>J230*1.04</f>
        <v>0</v>
      </c>
      <c r="K231" s="13"/>
    </row>
    <row r="232" spans="1:11" ht="12.75">
      <c r="A232" s="131"/>
      <c r="B232" s="137" t="s">
        <v>29</v>
      </c>
      <c r="C232" s="137"/>
      <c r="D232" s="137"/>
      <c r="E232" s="137"/>
      <c r="F232" s="137"/>
      <c r="G232" s="9">
        <f>G226+G227+G228+G229+G230+G231</f>
        <v>0</v>
      </c>
      <c r="H232" s="9">
        <f>H226+H227+H228+H229+H230+H231</f>
        <v>0</v>
      </c>
      <c r="I232" s="9">
        <f>I226+I227+I228+I229+I230+I231</f>
        <v>0</v>
      </c>
      <c r="J232" s="9">
        <f>J226+J227+J228+J229+J230+J231</f>
        <v>0</v>
      </c>
      <c r="K232" s="9">
        <f>SUM(K226:K231)</f>
        <v>0</v>
      </c>
    </row>
    <row r="233" spans="1:11" ht="12.75" customHeight="1">
      <c r="A233" s="131" t="s">
        <v>78</v>
      </c>
      <c r="B233" s="138" t="s">
        <v>79</v>
      </c>
      <c r="C233" s="110" t="s">
        <v>15</v>
      </c>
      <c r="D233" s="112">
        <v>2020</v>
      </c>
      <c r="E233" s="112">
        <v>2025</v>
      </c>
      <c r="F233" s="1">
        <v>2020</v>
      </c>
      <c r="G233" s="12">
        <f aca="true" t="shared" si="31" ref="G233:G238">H233+I233+J233+K233</f>
        <v>60</v>
      </c>
      <c r="H233" s="13"/>
      <c r="I233" s="13"/>
      <c r="J233" s="13">
        <v>60</v>
      </c>
      <c r="K233" s="13"/>
    </row>
    <row r="234" spans="1:11" ht="12.75" customHeight="1">
      <c r="A234" s="131"/>
      <c r="B234" s="138"/>
      <c r="C234" s="110"/>
      <c r="D234" s="112"/>
      <c r="E234" s="112"/>
      <c r="F234" s="1">
        <v>2021</v>
      </c>
      <c r="G234" s="12">
        <f t="shared" si="31"/>
        <v>50</v>
      </c>
      <c r="H234" s="13"/>
      <c r="I234" s="13"/>
      <c r="J234" s="13">
        <v>50</v>
      </c>
      <c r="K234" s="13"/>
    </row>
    <row r="235" spans="1:11" ht="12.75" customHeight="1">
      <c r="A235" s="131"/>
      <c r="B235" s="138"/>
      <c r="C235" s="110"/>
      <c r="D235" s="112"/>
      <c r="E235" s="112"/>
      <c r="F235" s="1">
        <v>2022</v>
      </c>
      <c r="G235" s="12">
        <f t="shared" si="31"/>
        <v>50</v>
      </c>
      <c r="H235" s="13"/>
      <c r="I235" s="13"/>
      <c r="J235" s="13">
        <v>50</v>
      </c>
      <c r="K235" s="13"/>
    </row>
    <row r="236" spans="1:11" ht="12.75" customHeight="1">
      <c r="A236" s="131"/>
      <c r="B236" s="138"/>
      <c r="C236" s="110"/>
      <c r="D236" s="112"/>
      <c r="E236" s="112"/>
      <c r="F236" s="1">
        <v>2023</v>
      </c>
      <c r="G236" s="12">
        <f t="shared" si="31"/>
        <v>52</v>
      </c>
      <c r="H236" s="13"/>
      <c r="I236" s="13"/>
      <c r="J236" s="13">
        <v>52</v>
      </c>
      <c r="K236" s="13"/>
    </row>
    <row r="237" spans="1:11" ht="12.75">
      <c r="A237" s="131"/>
      <c r="B237" s="132"/>
      <c r="C237" s="110"/>
      <c r="D237" s="112"/>
      <c r="E237" s="112"/>
      <c r="F237" s="1">
        <v>2024</v>
      </c>
      <c r="G237" s="12">
        <f t="shared" si="31"/>
        <v>54.08</v>
      </c>
      <c r="H237" s="13"/>
      <c r="I237" s="13"/>
      <c r="J237" s="13">
        <v>54.08</v>
      </c>
      <c r="K237" s="13"/>
    </row>
    <row r="238" spans="1:11" ht="12.75">
      <c r="A238" s="131"/>
      <c r="B238" s="132"/>
      <c r="C238" s="110"/>
      <c r="D238" s="112"/>
      <c r="E238" s="112"/>
      <c r="F238" s="1">
        <v>2025</v>
      </c>
      <c r="G238" s="12">
        <f t="shared" si="31"/>
        <v>56.243</v>
      </c>
      <c r="H238" s="13"/>
      <c r="I238" s="13"/>
      <c r="J238" s="13">
        <v>56.243</v>
      </c>
      <c r="K238" s="13"/>
    </row>
    <row r="239" spans="1:11" ht="12.75">
      <c r="A239" s="131"/>
      <c r="B239" s="137" t="s">
        <v>29</v>
      </c>
      <c r="C239" s="137"/>
      <c r="D239" s="137"/>
      <c r="E239" s="137"/>
      <c r="F239" s="137"/>
      <c r="G239" s="9">
        <f>G233+G234+G235+G236+G237+G238</f>
        <v>322.323</v>
      </c>
      <c r="H239" s="9">
        <f>H233+H234+H235+H236+H237+H238</f>
        <v>0</v>
      </c>
      <c r="I239" s="9">
        <f>I233+I234+I235+I236+I237+I238</f>
        <v>0</v>
      </c>
      <c r="J239" s="9">
        <f>J233+J234+J235+J236+J237+J238</f>
        <v>322.323</v>
      </c>
      <c r="K239" s="9">
        <f>SUM(K233:K238)</f>
        <v>0</v>
      </c>
    </row>
    <row r="240" spans="1:11" ht="15" customHeight="1">
      <c r="A240" s="139" t="s">
        <v>11</v>
      </c>
      <c r="B240" s="136" t="s">
        <v>258</v>
      </c>
      <c r="C240" s="115" t="s">
        <v>80</v>
      </c>
      <c r="D240" s="112">
        <v>2020</v>
      </c>
      <c r="E240" s="112">
        <v>2025</v>
      </c>
      <c r="F240" s="1">
        <v>2020</v>
      </c>
      <c r="G240" s="16">
        <f>G247+G254+G261+G268</f>
        <v>4213.7</v>
      </c>
      <c r="H240" s="16">
        <f aca="true" t="shared" si="32" ref="G240:K246">H247+H254+H261+H268</f>
        <v>0</v>
      </c>
      <c r="I240" s="16">
        <f>I247+I254+I261+I268</f>
        <v>4137.3</v>
      </c>
      <c r="J240" s="16">
        <f aca="true" t="shared" si="33" ref="J240:J245">J247+J254+J261+J268</f>
        <v>76.4</v>
      </c>
      <c r="K240" s="16">
        <f t="shared" si="32"/>
        <v>0</v>
      </c>
    </row>
    <row r="241" spans="1:11" ht="15" customHeight="1">
      <c r="A241" s="139"/>
      <c r="B241" s="136"/>
      <c r="C241" s="115"/>
      <c r="D241" s="112"/>
      <c r="E241" s="112"/>
      <c r="F241" s="1">
        <v>2021</v>
      </c>
      <c r="G241" s="16">
        <f t="shared" si="32"/>
        <v>4279.3</v>
      </c>
      <c r="H241" s="16">
        <f t="shared" si="32"/>
        <v>0</v>
      </c>
      <c r="I241" s="16">
        <f t="shared" si="32"/>
        <v>4202.7</v>
      </c>
      <c r="J241" s="16">
        <f t="shared" si="33"/>
        <v>76.6</v>
      </c>
      <c r="K241" s="16">
        <f t="shared" si="32"/>
        <v>0</v>
      </c>
    </row>
    <row r="242" spans="1:11" ht="15" customHeight="1">
      <c r="A242" s="139"/>
      <c r="B242" s="136"/>
      <c r="C242" s="115"/>
      <c r="D242" s="112"/>
      <c r="E242" s="112"/>
      <c r="F242" s="1">
        <v>2022</v>
      </c>
      <c r="G242" s="16">
        <f t="shared" si="32"/>
        <v>4347.5</v>
      </c>
      <c r="H242" s="16">
        <f t="shared" si="32"/>
        <v>0</v>
      </c>
      <c r="I242" s="16">
        <f t="shared" si="32"/>
        <v>4270.7</v>
      </c>
      <c r="J242" s="16">
        <f t="shared" si="33"/>
        <v>76.8</v>
      </c>
      <c r="K242" s="16">
        <f t="shared" si="32"/>
        <v>0</v>
      </c>
    </row>
    <row r="243" spans="1:11" ht="15" customHeight="1">
      <c r="A243" s="139"/>
      <c r="B243" s="136"/>
      <c r="C243" s="115"/>
      <c r="D243" s="112"/>
      <c r="E243" s="112"/>
      <c r="F243" s="1">
        <v>2023</v>
      </c>
      <c r="G243" s="16">
        <f t="shared" si="32"/>
        <v>4521.4</v>
      </c>
      <c r="H243" s="16">
        <f t="shared" si="32"/>
        <v>0</v>
      </c>
      <c r="I243" s="16">
        <f t="shared" si="32"/>
        <v>4441.528</v>
      </c>
      <c r="J243" s="16">
        <f t="shared" si="33"/>
        <v>79.872</v>
      </c>
      <c r="K243" s="16">
        <f t="shared" si="32"/>
        <v>0</v>
      </c>
    </row>
    <row r="244" spans="1:11" ht="13.5">
      <c r="A244" s="139"/>
      <c r="B244" s="136"/>
      <c r="C244" s="115"/>
      <c r="D244" s="112"/>
      <c r="E244" s="112"/>
      <c r="F244" s="1">
        <v>2024</v>
      </c>
      <c r="G244" s="16">
        <f t="shared" si="32"/>
        <v>4702.256</v>
      </c>
      <c r="H244" s="16">
        <f t="shared" si="32"/>
        <v>0</v>
      </c>
      <c r="I244" s="16">
        <f t="shared" si="32"/>
        <v>4619.189</v>
      </c>
      <c r="J244" s="16">
        <f t="shared" si="33"/>
        <v>83.067</v>
      </c>
      <c r="K244" s="16">
        <f t="shared" si="32"/>
        <v>0</v>
      </c>
    </row>
    <row r="245" spans="1:11" ht="19.5" customHeight="1">
      <c r="A245" s="139"/>
      <c r="B245" s="136"/>
      <c r="C245" s="115"/>
      <c r="D245" s="112"/>
      <c r="E245" s="112"/>
      <c r="F245" s="1">
        <v>2025</v>
      </c>
      <c r="G245" s="16">
        <f t="shared" si="32"/>
        <v>4890.347</v>
      </c>
      <c r="H245" s="16">
        <f t="shared" si="32"/>
        <v>0</v>
      </c>
      <c r="I245" s="16">
        <f t="shared" si="32"/>
        <v>4803.957</v>
      </c>
      <c r="J245" s="16">
        <f t="shared" si="33"/>
        <v>86.39</v>
      </c>
      <c r="K245" s="16">
        <f t="shared" si="32"/>
        <v>0</v>
      </c>
    </row>
    <row r="246" spans="1:11" ht="13.5">
      <c r="A246" s="139"/>
      <c r="B246" s="137" t="s">
        <v>29</v>
      </c>
      <c r="C246" s="137"/>
      <c r="D246" s="137"/>
      <c r="E246" s="137"/>
      <c r="F246" s="137"/>
      <c r="G246" s="16">
        <f>G240+G241+G242+G243+G244+G245</f>
        <v>26954.503000000004</v>
      </c>
      <c r="H246" s="16">
        <f t="shared" si="32"/>
        <v>0</v>
      </c>
      <c r="I246" s="16">
        <f>I240+I241+I242+I243+I244+I245</f>
        <v>26475.374000000003</v>
      </c>
      <c r="J246" s="16">
        <f>J240+J241+J242+J243+J244+J245</f>
        <v>479.129</v>
      </c>
      <c r="K246" s="16">
        <f t="shared" si="32"/>
        <v>0</v>
      </c>
    </row>
    <row r="247" spans="1:11" ht="24" customHeight="1">
      <c r="A247" s="131" t="s">
        <v>81</v>
      </c>
      <c r="B247" s="138" t="s">
        <v>82</v>
      </c>
      <c r="C247" s="115" t="s">
        <v>80</v>
      </c>
      <c r="D247" s="112">
        <v>2020</v>
      </c>
      <c r="E247" s="112">
        <v>2025</v>
      </c>
      <c r="F247" s="1">
        <v>2020</v>
      </c>
      <c r="G247" s="12">
        <f aca="true" t="shared" si="34" ref="G247:G252">H247+I247+J247+K247</f>
        <v>0</v>
      </c>
      <c r="H247" s="13"/>
      <c r="I247" s="13"/>
      <c r="J247" s="13">
        <v>0</v>
      </c>
      <c r="K247" s="13"/>
    </row>
    <row r="248" spans="1:11" ht="24" customHeight="1">
      <c r="A248" s="131"/>
      <c r="B248" s="138"/>
      <c r="C248" s="115"/>
      <c r="D248" s="112"/>
      <c r="E248" s="112"/>
      <c r="F248" s="1">
        <v>2021</v>
      </c>
      <c r="G248" s="12">
        <f t="shared" si="34"/>
        <v>0</v>
      </c>
      <c r="H248" s="13"/>
      <c r="I248" s="13"/>
      <c r="J248" s="13">
        <v>0</v>
      </c>
      <c r="K248" s="13"/>
    </row>
    <row r="249" spans="1:11" ht="24" customHeight="1">
      <c r="A249" s="131"/>
      <c r="B249" s="138"/>
      <c r="C249" s="115"/>
      <c r="D249" s="112"/>
      <c r="E249" s="112"/>
      <c r="F249" s="1">
        <v>2022</v>
      </c>
      <c r="G249" s="12">
        <f t="shared" si="34"/>
        <v>0</v>
      </c>
      <c r="H249" s="13"/>
      <c r="I249" s="13"/>
      <c r="J249" s="13">
        <f>J248*1.04</f>
        <v>0</v>
      </c>
      <c r="K249" s="13"/>
    </row>
    <row r="250" spans="1:11" ht="24" customHeight="1">
      <c r="A250" s="131"/>
      <c r="B250" s="138"/>
      <c r="C250" s="115"/>
      <c r="D250" s="112"/>
      <c r="E250" s="112"/>
      <c r="F250" s="1">
        <v>2023</v>
      </c>
      <c r="G250" s="12">
        <f t="shared" si="34"/>
        <v>0</v>
      </c>
      <c r="H250" s="13"/>
      <c r="I250" s="13"/>
      <c r="J250" s="13">
        <f>J249*1.04</f>
        <v>0</v>
      </c>
      <c r="K250" s="13"/>
    </row>
    <row r="251" spans="1:11" ht="14.25" customHeight="1">
      <c r="A251" s="131"/>
      <c r="B251" s="132"/>
      <c r="C251" s="115"/>
      <c r="D251" s="112"/>
      <c r="E251" s="112"/>
      <c r="F251" s="1">
        <v>2024</v>
      </c>
      <c r="G251" s="12">
        <f t="shared" si="34"/>
        <v>0</v>
      </c>
      <c r="H251" s="13"/>
      <c r="I251" s="13"/>
      <c r="J251" s="13">
        <f>J250*1.04</f>
        <v>0</v>
      </c>
      <c r="K251" s="13"/>
    </row>
    <row r="252" spans="1:11" ht="20.25" customHeight="1">
      <c r="A252" s="131"/>
      <c r="B252" s="132"/>
      <c r="C252" s="115"/>
      <c r="D252" s="112"/>
      <c r="E252" s="112"/>
      <c r="F252" s="1">
        <v>2025</v>
      </c>
      <c r="G252" s="12">
        <f t="shared" si="34"/>
        <v>0</v>
      </c>
      <c r="H252" s="13"/>
      <c r="I252" s="13"/>
      <c r="J252" s="13">
        <f>J251*1.04</f>
        <v>0</v>
      </c>
      <c r="K252" s="13"/>
    </row>
    <row r="253" spans="1:11" ht="12.75">
      <c r="A253" s="131"/>
      <c r="B253" s="137" t="s">
        <v>29</v>
      </c>
      <c r="C253" s="137"/>
      <c r="D253" s="137"/>
      <c r="E253" s="137"/>
      <c r="F253" s="137"/>
      <c r="G253" s="18">
        <f>SUM(G247:G252)</f>
        <v>0</v>
      </c>
      <c r="H253" s="18">
        <f>SUM(H247:H252)</f>
        <v>0</v>
      </c>
      <c r="I253" s="18">
        <f>SUM(I247:I252)</f>
        <v>0</v>
      </c>
      <c r="J253" s="18">
        <f>SUM(J247:J252)</f>
        <v>0</v>
      </c>
      <c r="K253" s="18">
        <f>SUM(K247:K252)</f>
        <v>0</v>
      </c>
    </row>
    <row r="254" spans="1:11" ht="18" customHeight="1">
      <c r="A254" s="131" t="s">
        <v>83</v>
      </c>
      <c r="B254" s="132" t="s">
        <v>84</v>
      </c>
      <c r="C254" s="115" t="s">
        <v>80</v>
      </c>
      <c r="D254" s="112">
        <v>2020</v>
      </c>
      <c r="E254" s="112">
        <v>2025</v>
      </c>
      <c r="F254" s="1">
        <v>2020</v>
      </c>
      <c r="G254" s="12">
        <f aca="true" t="shared" si="35" ref="G254:G259">H254+I254+J254+K254</f>
        <v>76.4</v>
      </c>
      <c r="H254" s="13"/>
      <c r="I254" s="13"/>
      <c r="J254" s="13">
        <v>76.4</v>
      </c>
      <c r="K254" s="13"/>
    </row>
    <row r="255" spans="1:11" ht="18" customHeight="1">
      <c r="A255" s="131"/>
      <c r="B255" s="132"/>
      <c r="C255" s="115"/>
      <c r="D255" s="112"/>
      <c r="E255" s="112"/>
      <c r="F255" s="1">
        <v>2021</v>
      </c>
      <c r="G255" s="12">
        <f t="shared" si="35"/>
        <v>76.6</v>
      </c>
      <c r="H255" s="13"/>
      <c r="I255" s="13"/>
      <c r="J255" s="13">
        <v>76.6</v>
      </c>
      <c r="K255" s="13"/>
    </row>
    <row r="256" spans="1:11" ht="18" customHeight="1">
      <c r="A256" s="131"/>
      <c r="B256" s="132"/>
      <c r="C256" s="115"/>
      <c r="D256" s="112"/>
      <c r="E256" s="112"/>
      <c r="F256" s="1">
        <v>2022</v>
      </c>
      <c r="G256" s="12">
        <f t="shared" si="35"/>
        <v>76.8</v>
      </c>
      <c r="H256" s="13"/>
      <c r="I256" s="13"/>
      <c r="J256" s="13">
        <v>76.8</v>
      </c>
      <c r="K256" s="13"/>
    </row>
    <row r="257" spans="1:11" ht="18" customHeight="1">
      <c r="A257" s="131"/>
      <c r="B257" s="132"/>
      <c r="C257" s="115"/>
      <c r="D257" s="112"/>
      <c r="E257" s="112"/>
      <c r="F257" s="1">
        <v>2023</v>
      </c>
      <c r="G257" s="12">
        <f t="shared" si="35"/>
        <v>79.872</v>
      </c>
      <c r="H257" s="13"/>
      <c r="I257" s="13"/>
      <c r="J257" s="13">
        <v>79.872</v>
      </c>
      <c r="K257" s="13"/>
    </row>
    <row r="258" spans="1:11" ht="15.75" customHeight="1">
      <c r="A258" s="131"/>
      <c r="B258" s="132"/>
      <c r="C258" s="115"/>
      <c r="D258" s="112"/>
      <c r="E258" s="112"/>
      <c r="F258" s="1">
        <v>2024</v>
      </c>
      <c r="G258" s="12">
        <f t="shared" si="35"/>
        <v>83.067</v>
      </c>
      <c r="H258" s="13"/>
      <c r="I258" s="13"/>
      <c r="J258" s="13">
        <v>83.067</v>
      </c>
      <c r="K258" s="13"/>
    </row>
    <row r="259" spans="1:11" ht="25.5" customHeight="1">
      <c r="A259" s="131"/>
      <c r="B259" s="132"/>
      <c r="C259" s="115"/>
      <c r="D259" s="112"/>
      <c r="E259" s="112"/>
      <c r="F259" s="1">
        <v>2025</v>
      </c>
      <c r="G259" s="12">
        <f t="shared" si="35"/>
        <v>86.39</v>
      </c>
      <c r="H259" s="13"/>
      <c r="I259" s="13"/>
      <c r="J259" s="13">
        <v>86.39</v>
      </c>
      <c r="K259" s="13"/>
    </row>
    <row r="260" spans="1:11" ht="12.75">
      <c r="A260" s="131"/>
      <c r="B260" s="137" t="s">
        <v>29</v>
      </c>
      <c r="C260" s="137"/>
      <c r="D260" s="137"/>
      <c r="E260" s="137"/>
      <c r="F260" s="137"/>
      <c r="G260" s="18">
        <f>SUM(G254:G259)</f>
        <v>479.129</v>
      </c>
      <c r="H260" s="18">
        <f>SUM(H254:H259)</f>
        <v>0</v>
      </c>
      <c r="I260" s="18">
        <f>SUM(I254:I259)</f>
        <v>0</v>
      </c>
      <c r="J260" s="18">
        <f>SUM(J254:J259)</f>
        <v>479.129</v>
      </c>
      <c r="K260" s="18">
        <f>SUM(K254:K259)</f>
        <v>0</v>
      </c>
    </row>
    <row r="261" spans="1:11" ht="25.5" customHeight="1">
      <c r="A261" s="131" t="s">
        <v>85</v>
      </c>
      <c r="B261" s="132" t="s">
        <v>86</v>
      </c>
      <c r="C261" s="115" t="s">
        <v>80</v>
      </c>
      <c r="D261" s="112">
        <v>2020</v>
      </c>
      <c r="E261" s="112">
        <v>2025</v>
      </c>
      <c r="F261" s="1">
        <v>2020</v>
      </c>
      <c r="G261" s="12">
        <f aca="true" t="shared" si="36" ref="G261:G266">H261+I261+J261+K261</f>
        <v>2502</v>
      </c>
      <c r="H261" s="13"/>
      <c r="I261" s="13">
        <v>2502</v>
      </c>
      <c r="J261" s="13">
        <v>0</v>
      </c>
      <c r="K261" s="13"/>
    </row>
    <row r="262" spans="1:11" ht="25.5" customHeight="1">
      <c r="A262" s="131"/>
      <c r="B262" s="132"/>
      <c r="C262" s="115"/>
      <c r="D262" s="112"/>
      <c r="E262" s="112"/>
      <c r="F262" s="1">
        <v>2021</v>
      </c>
      <c r="G262" s="12">
        <f t="shared" si="36"/>
        <v>2502</v>
      </c>
      <c r="H262" s="13"/>
      <c r="I262" s="13">
        <v>2502</v>
      </c>
      <c r="J262" s="13">
        <f>J261*1.04</f>
        <v>0</v>
      </c>
      <c r="K262" s="13"/>
    </row>
    <row r="263" spans="1:11" ht="25.5" customHeight="1">
      <c r="A263" s="131"/>
      <c r="B263" s="132"/>
      <c r="C263" s="115"/>
      <c r="D263" s="112"/>
      <c r="E263" s="112"/>
      <c r="F263" s="1">
        <v>2022</v>
      </c>
      <c r="G263" s="12">
        <f t="shared" si="36"/>
        <v>2502</v>
      </c>
      <c r="H263" s="13"/>
      <c r="I263" s="13">
        <v>2502</v>
      </c>
      <c r="J263" s="13">
        <f>J262*1.04</f>
        <v>0</v>
      </c>
      <c r="K263" s="13"/>
    </row>
    <row r="264" spans="1:11" ht="25.5" customHeight="1">
      <c r="A264" s="131"/>
      <c r="B264" s="132"/>
      <c r="C264" s="115"/>
      <c r="D264" s="112"/>
      <c r="E264" s="112"/>
      <c r="F264" s="1">
        <v>2023</v>
      </c>
      <c r="G264" s="12">
        <f t="shared" si="36"/>
        <v>2602.08</v>
      </c>
      <c r="H264" s="13"/>
      <c r="I264" s="13">
        <v>2602.08</v>
      </c>
      <c r="J264" s="13">
        <f>J263*1.04</f>
        <v>0</v>
      </c>
      <c r="K264" s="13"/>
    </row>
    <row r="265" spans="1:11" ht="18" customHeight="1">
      <c r="A265" s="131"/>
      <c r="B265" s="132"/>
      <c r="C265" s="115"/>
      <c r="D265" s="112"/>
      <c r="E265" s="112"/>
      <c r="F265" s="1">
        <v>2024</v>
      </c>
      <c r="G265" s="12">
        <f t="shared" si="36"/>
        <v>2706.163</v>
      </c>
      <c r="H265" s="13"/>
      <c r="I265" s="13">
        <v>2706.163</v>
      </c>
      <c r="J265" s="13">
        <f>J264*1.04</f>
        <v>0</v>
      </c>
      <c r="K265" s="13"/>
    </row>
    <row r="266" spans="1:11" ht="18.75" customHeight="1">
      <c r="A266" s="131"/>
      <c r="B266" s="132"/>
      <c r="C266" s="115"/>
      <c r="D266" s="112"/>
      <c r="E266" s="112"/>
      <c r="F266" s="1">
        <v>2025</v>
      </c>
      <c r="G266" s="12">
        <f t="shared" si="36"/>
        <v>2814.41</v>
      </c>
      <c r="H266" s="13"/>
      <c r="I266" s="13">
        <v>2814.41</v>
      </c>
      <c r="J266" s="13">
        <f>J265*1.04</f>
        <v>0</v>
      </c>
      <c r="K266" s="13"/>
    </row>
    <row r="267" spans="1:11" ht="12.75">
      <c r="A267" s="131"/>
      <c r="B267" s="137" t="s">
        <v>29</v>
      </c>
      <c r="C267" s="137"/>
      <c r="D267" s="137"/>
      <c r="E267" s="137"/>
      <c r="F267" s="137"/>
      <c r="G267" s="18">
        <f>G261+G262+G263+G264+G265+G266</f>
        <v>15628.653</v>
      </c>
      <c r="H267" s="18">
        <f>H261+H265+H266</f>
        <v>0</v>
      </c>
      <c r="I267" s="18">
        <f>I261+I262+I263+I264+I265+I266</f>
        <v>15628.653</v>
      </c>
      <c r="J267" s="18">
        <f>J261+J265+J266</f>
        <v>0</v>
      </c>
      <c r="K267" s="18">
        <f>K261+K265+K266</f>
        <v>0</v>
      </c>
    </row>
    <row r="268" spans="1:11" ht="12.75" customHeight="1">
      <c r="A268" s="131" t="s">
        <v>87</v>
      </c>
      <c r="B268" s="132" t="s">
        <v>88</v>
      </c>
      <c r="C268" s="115" t="s">
        <v>80</v>
      </c>
      <c r="D268" s="112">
        <v>2020</v>
      </c>
      <c r="E268" s="112">
        <v>2025</v>
      </c>
      <c r="F268" s="1">
        <v>2020</v>
      </c>
      <c r="G268" s="12">
        <f aca="true" t="shared" si="37" ref="G268:G273">H268+I268+J268+K268</f>
        <v>1635.3</v>
      </c>
      <c r="H268" s="13"/>
      <c r="I268" s="13">
        <v>1635.3</v>
      </c>
      <c r="J268" s="13">
        <v>0</v>
      </c>
      <c r="K268" s="13"/>
    </row>
    <row r="269" spans="1:11" ht="12.75" customHeight="1">
      <c r="A269" s="131"/>
      <c r="B269" s="132"/>
      <c r="C269" s="115"/>
      <c r="D269" s="112"/>
      <c r="E269" s="112"/>
      <c r="F269" s="1">
        <v>2021</v>
      </c>
      <c r="G269" s="12">
        <f t="shared" si="37"/>
        <v>1700.7</v>
      </c>
      <c r="H269" s="13"/>
      <c r="I269" s="13">
        <v>1700.7</v>
      </c>
      <c r="J269" s="13">
        <f>J268*1.04</f>
        <v>0</v>
      </c>
      <c r="K269" s="13"/>
    </row>
    <row r="270" spans="1:11" ht="12.75" customHeight="1">
      <c r="A270" s="131"/>
      <c r="B270" s="132"/>
      <c r="C270" s="115"/>
      <c r="D270" s="112"/>
      <c r="E270" s="112"/>
      <c r="F270" s="1">
        <v>2022</v>
      </c>
      <c r="G270" s="12">
        <f t="shared" si="37"/>
        <v>1768.7</v>
      </c>
      <c r="H270" s="13"/>
      <c r="I270" s="13">
        <v>1768.7</v>
      </c>
      <c r="J270" s="13">
        <f>J269*1.04</f>
        <v>0</v>
      </c>
      <c r="K270" s="13"/>
    </row>
    <row r="271" spans="1:11" ht="12.75" customHeight="1">
      <c r="A271" s="131"/>
      <c r="B271" s="132"/>
      <c r="C271" s="115"/>
      <c r="D271" s="112"/>
      <c r="E271" s="112"/>
      <c r="F271" s="1">
        <v>2023</v>
      </c>
      <c r="G271" s="12">
        <f t="shared" si="37"/>
        <v>1839.448</v>
      </c>
      <c r="H271" s="13"/>
      <c r="I271" s="13">
        <v>1839.448</v>
      </c>
      <c r="J271" s="13">
        <f>J270*1.04</f>
        <v>0</v>
      </c>
      <c r="K271" s="13"/>
    </row>
    <row r="272" spans="1:11" ht="12.75">
      <c r="A272" s="131"/>
      <c r="B272" s="132"/>
      <c r="C272" s="115"/>
      <c r="D272" s="112"/>
      <c r="E272" s="112"/>
      <c r="F272" s="1">
        <v>2024</v>
      </c>
      <c r="G272" s="12">
        <f t="shared" si="37"/>
        <v>1913.026</v>
      </c>
      <c r="H272" s="13"/>
      <c r="I272" s="13">
        <v>1913.026</v>
      </c>
      <c r="J272" s="13">
        <f>J271*1.04</f>
        <v>0</v>
      </c>
      <c r="K272" s="13"/>
    </row>
    <row r="273" spans="1:11" ht="12.75">
      <c r="A273" s="131"/>
      <c r="B273" s="132"/>
      <c r="C273" s="115"/>
      <c r="D273" s="112"/>
      <c r="E273" s="112"/>
      <c r="F273" s="1">
        <v>2025</v>
      </c>
      <c r="G273" s="12">
        <f t="shared" si="37"/>
        <v>1989.547</v>
      </c>
      <c r="H273" s="13"/>
      <c r="I273" s="13">
        <v>1989.547</v>
      </c>
      <c r="J273" s="13">
        <f>J272*1.04</f>
        <v>0</v>
      </c>
      <c r="K273" s="13"/>
    </row>
    <row r="274" spans="1:11" ht="12.75">
      <c r="A274" s="131"/>
      <c r="B274" s="137" t="s">
        <v>29</v>
      </c>
      <c r="C274" s="137"/>
      <c r="D274" s="137"/>
      <c r="E274" s="137"/>
      <c r="F274" s="137"/>
      <c r="G274" s="18">
        <f>G268+G269+G270+G271+G272+G273</f>
        <v>10846.721000000001</v>
      </c>
      <c r="H274" s="18">
        <f>H268+H272+H273</f>
        <v>0</v>
      </c>
      <c r="I274" s="18">
        <f>I268+I269+I270+I271+I272+I273</f>
        <v>10846.721000000001</v>
      </c>
      <c r="J274" s="18">
        <f>J268+J272+J273</f>
        <v>0</v>
      </c>
      <c r="K274" s="18">
        <f>K268+K272+K273</f>
        <v>0</v>
      </c>
    </row>
    <row r="275" spans="1:11" ht="15.75" customHeight="1">
      <c r="A275" s="141" t="s">
        <v>12</v>
      </c>
      <c r="B275" s="136" t="s">
        <v>89</v>
      </c>
      <c r="C275" s="115" t="s">
        <v>80</v>
      </c>
      <c r="D275" s="112">
        <v>2020</v>
      </c>
      <c r="E275" s="112">
        <v>2025</v>
      </c>
      <c r="F275" s="1">
        <v>2020</v>
      </c>
      <c r="G275" s="16">
        <f>I275+J275+K275</f>
        <v>0</v>
      </c>
      <c r="H275" s="8">
        <f>H282</f>
        <v>0</v>
      </c>
      <c r="I275" s="8">
        <f>I282</f>
        <v>0</v>
      </c>
      <c r="J275" s="8">
        <f>J282</f>
        <v>0</v>
      </c>
      <c r="K275" s="8">
        <f>K282</f>
        <v>0</v>
      </c>
    </row>
    <row r="276" spans="1:11" ht="15.75" customHeight="1">
      <c r="A276" s="141"/>
      <c r="B276" s="136"/>
      <c r="C276" s="115"/>
      <c r="D276" s="112"/>
      <c r="E276" s="112"/>
      <c r="F276" s="1">
        <v>2021</v>
      </c>
      <c r="G276" s="16"/>
      <c r="H276" s="8"/>
      <c r="I276" s="8"/>
      <c r="J276" s="8"/>
      <c r="K276" s="8"/>
    </row>
    <row r="277" spans="1:11" ht="15.75" customHeight="1">
      <c r="A277" s="141"/>
      <c r="B277" s="136"/>
      <c r="C277" s="115"/>
      <c r="D277" s="112"/>
      <c r="E277" s="112"/>
      <c r="F277" s="1">
        <v>2022</v>
      </c>
      <c r="G277" s="16"/>
      <c r="H277" s="8"/>
      <c r="I277" s="8"/>
      <c r="J277" s="8"/>
      <c r="K277" s="8"/>
    </row>
    <row r="278" spans="1:11" ht="15.75" customHeight="1">
      <c r="A278" s="141"/>
      <c r="B278" s="136"/>
      <c r="C278" s="115"/>
      <c r="D278" s="112"/>
      <c r="E278" s="112"/>
      <c r="F278" s="1">
        <v>2023</v>
      </c>
      <c r="G278" s="16"/>
      <c r="H278" s="8"/>
      <c r="I278" s="8"/>
      <c r="J278" s="8"/>
      <c r="K278" s="8"/>
    </row>
    <row r="279" spans="1:11" ht="16.5" customHeight="1">
      <c r="A279" s="141"/>
      <c r="B279" s="136"/>
      <c r="C279" s="115"/>
      <c r="D279" s="112"/>
      <c r="E279" s="112"/>
      <c r="F279" s="1">
        <v>2024</v>
      </c>
      <c r="G279" s="16">
        <f>I279+J279+K279</f>
        <v>0</v>
      </c>
      <c r="H279" s="8">
        <f aca="true" t="shared" si="38" ref="H279:K280">H286</f>
        <v>0</v>
      </c>
      <c r="I279" s="8">
        <f t="shared" si="38"/>
        <v>0</v>
      </c>
      <c r="J279" s="8">
        <f t="shared" si="38"/>
        <v>0</v>
      </c>
      <c r="K279" s="8">
        <f t="shared" si="38"/>
        <v>0</v>
      </c>
    </row>
    <row r="280" spans="1:11" ht="20.25" customHeight="1">
      <c r="A280" s="141"/>
      <c r="B280" s="136"/>
      <c r="C280" s="115"/>
      <c r="D280" s="112"/>
      <c r="E280" s="112"/>
      <c r="F280" s="1">
        <v>2025</v>
      </c>
      <c r="G280" s="16">
        <f>I280+J280+K280</f>
        <v>0</v>
      </c>
      <c r="H280" s="8">
        <f t="shared" si="38"/>
        <v>0</v>
      </c>
      <c r="I280" s="8">
        <f t="shared" si="38"/>
        <v>0</v>
      </c>
      <c r="J280" s="8">
        <f t="shared" si="38"/>
        <v>0</v>
      </c>
      <c r="K280" s="8">
        <f t="shared" si="38"/>
        <v>0</v>
      </c>
    </row>
    <row r="281" spans="1:11" ht="18.75" customHeight="1">
      <c r="A281" s="141"/>
      <c r="B281" s="137" t="s">
        <v>29</v>
      </c>
      <c r="C281" s="137"/>
      <c r="D281" s="137"/>
      <c r="E281" s="137"/>
      <c r="F281" s="137"/>
      <c r="G281" s="16">
        <f>G275+G279+G280</f>
        <v>0</v>
      </c>
      <c r="H281" s="8">
        <f>SUM(H275:H280)</f>
        <v>0</v>
      </c>
      <c r="I281" s="8">
        <f>SUM(I275:I280)</f>
        <v>0</v>
      </c>
      <c r="J281" s="8">
        <f>SUM(J275:J280)</f>
        <v>0</v>
      </c>
      <c r="K281" s="8">
        <f>SUM(K275:K280)</f>
        <v>0</v>
      </c>
    </row>
    <row r="282" spans="1:11" ht="15.75" customHeight="1">
      <c r="A282" s="140" t="s">
        <v>90</v>
      </c>
      <c r="B282" s="132" t="s">
        <v>91</v>
      </c>
      <c r="C282" s="115" t="s">
        <v>80</v>
      </c>
      <c r="D282" s="112">
        <v>2020</v>
      </c>
      <c r="E282" s="112">
        <v>2025</v>
      </c>
      <c r="F282" s="1">
        <v>2020</v>
      </c>
      <c r="G282" s="17">
        <f aca="true" t="shared" si="39" ref="G282:G288">I282+J282+K282</f>
        <v>0</v>
      </c>
      <c r="H282" s="17"/>
      <c r="I282" s="17"/>
      <c r="J282" s="17"/>
      <c r="K282" s="17"/>
    </row>
    <row r="283" spans="1:11" ht="15.75" customHeight="1">
      <c r="A283" s="140"/>
      <c r="B283" s="132"/>
      <c r="C283" s="115"/>
      <c r="D283" s="112"/>
      <c r="E283" s="112"/>
      <c r="F283" s="1">
        <v>2021</v>
      </c>
      <c r="G283" s="17"/>
      <c r="H283" s="17"/>
      <c r="I283" s="17"/>
      <c r="J283" s="17"/>
      <c r="K283" s="17"/>
    </row>
    <row r="284" spans="1:11" ht="15.75" customHeight="1">
      <c r="A284" s="140"/>
      <c r="B284" s="132"/>
      <c r="C284" s="115"/>
      <c r="D284" s="112"/>
      <c r="E284" s="112"/>
      <c r="F284" s="1">
        <v>2022</v>
      </c>
      <c r="G284" s="17"/>
      <c r="H284" s="17"/>
      <c r="I284" s="17"/>
      <c r="J284" s="17"/>
      <c r="K284" s="17"/>
    </row>
    <row r="285" spans="1:11" ht="15.75" customHeight="1">
      <c r="A285" s="140"/>
      <c r="B285" s="132"/>
      <c r="C285" s="115"/>
      <c r="D285" s="112"/>
      <c r="E285" s="112"/>
      <c r="F285" s="1">
        <v>2023</v>
      </c>
      <c r="G285" s="17"/>
      <c r="H285" s="17"/>
      <c r="I285" s="17"/>
      <c r="J285" s="17"/>
      <c r="K285" s="17"/>
    </row>
    <row r="286" spans="1:11" ht="16.5" customHeight="1">
      <c r="A286" s="140"/>
      <c r="B286" s="132"/>
      <c r="C286" s="115"/>
      <c r="D286" s="112"/>
      <c r="E286" s="112"/>
      <c r="F286" s="1">
        <v>2024</v>
      </c>
      <c r="G286" s="17">
        <f t="shared" si="39"/>
        <v>0</v>
      </c>
      <c r="H286" s="17"/>
      <c r="I286" s="17"/>
      <c r="J286" s="17"/>
      <c r="K286" s="17"/>
    </row>
    <row r="287" spans="1:11" ht="20.25" customHeight="1">
      <c r="A287" s="140"/>
      <c r="B287" s="132"/>
      <c r="C287" s="115"/>
      <c r="D287" s="112"/>
      <c r="E287" s="112"/>
      <c r="F287" s="1">
        <v>2025</v>
      </c>
      <c r="G287" s="17">
        <f t="shared" si="39"/>
        <v>0</v>
      </c>
      <c r="H287" s="17"/>
      <c r="I287" s="17"/>
      <c r="J287" s="17"/>
      <c r="K287" s="17"/>
    </row>
    <row r="288" spans="1:11" ht="18.75" customHeight="1">
      <c r="A288" s="140"/>
      <c r="B288" s="137" t="s">
        <v>29</v>
      </c>
      <c r="C288" s="137"/>
      <c r="D288" s="137"/>
      <c r="E288" s="137"/>
      <c r="F288" s="137"/>
      <c r="G288" s="18">
        <f t="shared" si="39"/>
        <v>0</v>
      </c>
      <c r="H288" s="18"/>
      <c r="I288" s="18"/>
      <c r="J288" s="18"/>
      <c r="K288" s="18"/>
    </row>
    <row r="289" spans="1:11" ht="15.75" customHeight="1">
      <c r="A289" s="141" t="s">
        <v>13</v>
      </c>
      <c r="B289" s="142" t="s">
        <v>260</v>
      </c>
      <c r="C289" s="115" t="s">
        <v>14</v>
      </c>
      <c r="D289" s="112">
        <v>2020</v>
      </c>
      <c r="E289" s="112">
        <v>2025</v>
      </c>
      <c r="F289" s="1">
        <v>2020</v>
      </c>
      <c r="G289" s="16">
        <f aca="true" t="shared" si="40" ref="G289:K295">G296</f>
        <v>1415</v>
      </c>
      <c r="H289" s="16">
        <f t="shared" si="40"/>
        <v>0</v>
      </c>
      <c r="I289" s="16">
        <f t="shared" si="40"/>
        <v>1245.2</v>
      </c>
      <c r="J289" s="16">
        <f t="shared" si="40"/>
        <v>169.8</v>
      </c>
      <c r="K289" s="16">
        <f t="shared" si="40"/>
        <v>0</v>
      </c>
    </row>
    <row r="290" spans="1:11" ht="15.75" customHeight="1">
      <c r="A290" s="141"/>
      <c r="B290" s="142"/>
      <c r="C290" s="115"/>
      <c r="D290" s="112"/>
      <c r="E290" s="112"/>
      <c r="F290" s="1">
        <v>2021</v>
      </c>
      <c r="G290" s="16">
        <f aca="true" t="shared" si="41" ref="G290:G295">H290+I290+J290+K290</f>
        <v>0</v>
      </c>
      <c r="H290" s="16">
        <f t="shared" si="40"/>
        <v>0</v>
      </c>
      <c r="I290" s="16">
        <f t="shared" si="40"/>
        <v>0</v>
      </c>
      <c r="J290" s="16">
        <f t="shared" si="40"/>
        <v>0</v>
      </c>
      <c r="K290" s="16">
        <f t="shared" si="40"/>
        <v>0</v>
      </c>
    </row>
    <row r="291" spans="1:11" ht="15.75" customHeight="1">
      <c r="A291" s="141"/>
      <c r="B291" s="142"/>
      <c r="C291" s="115"/>
      <c r="D291" s="112"/>
      <c r="E291" s="112"/>
      <c r="F291" s="1">
        <v>2022</v>
      </c>
      <c r="G291" s="16">
        <f t="shared" si="41"/>
        <v>0</v>
      </c>
      <c r="H291" s="16">
        <f t="shared" si="40"/>
        <v>0</v>
      </c>
      <c r="I291" s="16">
        <f t="shared" si="40"/>
        <v>0</v>
      </c>
      <c r="J291" s="16">
        <f t="shared" si="40"/>
        <v>0</v>
      </c>
      <c r="K291" s="16">
        <f t="shared" si="40"/>
        <v>0</v>
      </c>
    </row>
    <row r="292" spans="1:11" ht="15.75" customHeight="1">
      <c r="A292" s="141"/>
      <c r="B292" s="142"/>
      <c r="C292" s="115"/>
      <c r="D292" s="112"/>
      <c r="E292" s="112"/>
      <c r="F292" s="1">
        <v>2023</v>
      </c>
      <c r="G292" s="16">
        <f t="shared" si="41"/>
        <v>0</v>
      </c>
      <c r="H292" s="16">
        <f t="shared" si="40"/>
        <v>0</v>
      </c>
      <c r="I292" s="16">
        <f t="shared" si="40"/>
        <v>0</v>
      </c>
      <c r="J292" s="16">
        <f t="shared" si="40"/>
        <v>0</v>
      </c>
      <c r="K292" s="16">
        <f t="shared" si="40"/>
        <v>0</v>
      </c>
    </row>
    <row r="293" spans="1:11" ht="16.5" customHeight="1">
      <c r="A293" s="141"/>
      <c r="B293" s="142"/>
      <c r="C293" s="115"/>
      <c r="D293" s="112"/>
      <c r="E293" s="112"/>
      <c r="F293" s="1">
        <v>2024</v>
      </c>
      <c r="G293" s="16">
        <f t="shared" si="41"/>
        <v>0</v>
      </c>
      <c r="H293" s="16">
        <f t="shared" si="40"/>
        <v>0</v>
      </c>
      <c r="I293" s="16">
        <f t="shared" si="40"/>
        <v>0</v>
      </c>
      <c r="J293" s="16">
        <f t="shared" si="40"/>
        <v>0</v>
      </c>
      <c r="K293" s="16">
        <f t="shared" si="40"/>
        <v>0</v>
      </c>
    </row>
    <row r="294" spans="1:11" ht="20.25" customHeight="1">
      <c r="A294" s="141"/>
      <c r="B294" s="142"/>
      <c r="C294" s="115"/>
      <c r="D294" s="112"/>
      <c r="E294" s="112"/>
      <c r="F294" s="1">
        <v>2025</v>
      </c>
      <c r="G294" s="16">
        <f t="shared" si="41"/>
        <v>0</v>
      </c>
      <c r="H294" s="16">
        <f t="shared" si="40"/>
        <v>0</v>
      </c>
      <c r="I294" s="16">
        <f t="shared" si="40"/>
        <v>0</v>
      </c>
      <c r="J294" s="16">
        <f t="shared" si="40"/>
        <v>0</v>
      </c>
      <c r="K294" s="16">
        <f t="shared" si="40"/>
        <v>0</v>
      </c>
    </row>
    <row r="295" spans="1:11" ht="18.75" customHeight="1">
      <c r="A295" s="141"/>
      <c r="B295" s="137" t="s">
        <v>29</v>
      </c>
      <c r="C295" s="137"/>
      <c r="D295" s="137"/>
      <c r="E295" s="137"/>
      <c r="F295" s="137"/>
      <c r="G295" s="16">
        <f t="shared" si="41"/>
        <v>1415</v>
      </c>
      <c r="H295" s="16">
        <f t="shared" si="40"/>
        <v>0</v>
      </c>
      <c r="I295" s="16">
        <f t="shared" si="40"/>
        <v>1245.2</v>
      </c>
      <c r="J295" s="16">
        <f>J289+J290+J291+J292+J293+J294</f>
        <v>169.8</v>
      </c>
      <c r="K295" s="16">
        <f t="shared" si="40"/>
        <v>0</v>
      </c>
    </row>
    <row r="296" spans="1:11" ht="15.75" customHeight="1">
      <c r="A296" s="140" t="s">
        <v>92</v>
      </c>
      <c r="B296" s="138" t="s">
        <v>261</v>
      </c>
      <c r="C296" s="115" t="s">
        <v>14</v>
      </c>
      <c r="D296" s="112">
        <v>2020</v>
      </c>
      <c r="E296" s="112">
        <v>2025</v>
      </c>
      <c r="F296" s="1">
        <v>2020</v>
      </c>
      <c r="G296" s="88">
        <f aca="true" t="shared" si="42" ref="G296:G301">I296+J296+K296</f>
        <v>1415</v>
      </c>
      <c r="H296" s="17"/>
      <c r="I296" s="89">
        <v>1245.2</v>
      </c>
      <c r="J296" s="89">
        <v>169.8</v>
      </c>
      <c r="K296" s="17"/>
    </row>
    <row r="297" spans="1:11" ht="15.75" customHeight="1">
      <c r="A297" s="140"/>
      <c r="B297" s="132"/>
      <c r="C297" s="115"/>
      <c r="D297" s="112"/>
      <c r="E297" s="112"/>
      <c r="F297" s="1">
        <v>2021</v>
      </c>
      <c r="G297" s="17">
        <f t="shared" si="42"/>
        <v>0</v>
      </c>
      <c r="H297" s="17"/>
      <c r="I297" s="17"/>
      <c r="J297" s="17">
        <v>0</v>
      </c>
      <c r="K297" s="17"/>
    </row>
    <row r="298" spans="1:11" ht="15.75" customHeight="1">
      <c r="A298" s="140"/>
      <c r="B298" s="132"/>
      <c r="C298" s="115"/>
      <c r="D298" s="112"/>
      <c r="E298" s="112"/>
      <c r="F298" s="1">
        <v>2022</v>
      </c>
      <c r="G298" s="17">
        <f t="shared" si="42"/>
        <v>0</v>
      </c>
      <c r="H298" s="17"/>
      <c r="I298" s="17"/>
      <c r="J298" s="17">
        <v>0</v>
      </c>
      <c r="K298" s="17"/>
    </row>
    <row r="299" spans="1:11" ht="15.75" customHeight="1">
      <c r="A299" s="140"/>
      <c r="B299" s="132"/>
      <c r="C299" s="115"/>
      <c r="D299" s="112"/>
      <c r="E299" s="112"/>
      <c r="F299" s="1">
        <v>2023</v>
      </c>
      <c r="G299" s="17">
        <f t="shared" si="42"/>
        <v>0</v>
      </c>
      <c r="H299" s="17"/>
      <c r="I299" s="17"/>
      <c r="J299" s="17">
        <f>J298*1.04</f>
        <v>0</v>
      </c>
      <c r="K299" s="17"/>
    </row>
    <row r="300" spans="1:11" ht="16.5" customHeight="1">
      <c r="A300" s="140"/>
      <c r="B300" s="132"/>
      <c r="C300" s="115"/>
      <c r="D300" s="112"/>
      <c r="E300" s="112"/>
      <c r="F300" s="1">
        <v>2024</v>
      </c>
      <c r="G300" s="17">
        <f t="shared" si="42"/>
        <v>0</v>
      </c>
      <c r="H300" s="17"/>
      <c r="I300" s="17"/>
      <c r="J300" s="17">
        <f>J299*1.04</f>
        <v>0</v>
      </c>
      <c r="K300" s="17"/>
    </row>
    <row r="301" spans="1:11" ht="20.25" customHeight="1">
      <c r="A301" s="140"/>
      <c r="B301" s="132"/>
      <c r="C301" s="115"/>
      <c r="D301" s="112"/>
      <c r="E301" s="112"/>
      <c r="F301" s="1">
        <v>2025</v>
      </c>
      <c r="G301" s="17">
        <f t="shared" si="42"/>
        <v>0</v>
      </c>
      <c r="H301" s="17"/>
      <c r="I301" s="17"/>
      <c r="J301" s="17">
        <f>J300*1.04</f>
        <v>0</v>
      </c>
      <c r="K301" s="17"/>
    </row>
    <row r="302" spans="1:11" ht="18.75" customHeight="1">
      <c r="A302" s="140"/>
      <c r="B302" s="137" t="s">
        <v>29</v>
      </c>
      <c r="C302" s="137"/>
      <c r="D302" s="137"/>
      <c r="E302" s="137"/>
      <c r="F302" s="137"/>
      <c r="G302" s="18">
        <f>G296+G297+G298+G299+G300+G301</f>
        <v>1415</v>
      </c>
      <c r="H302" s="18">
        <f>H296+H297+H298+H299+H300+H301</f>
        <v>0</v>
      </c>
      <c r="I302" s="18">
        <f>I296+I297+I298+I299+I300+I301</f>
        <v>1245.2</v>
      </c>
      <c r="J302" s="18">
        <f>J296+J297+J298+J299+J300+J301</f>
        <v>169.8</v>
      </c>
      <c r="K302" s="18">
        <f>K296+K297+K298+K299+K300+K301</f>
        <v>0</v>
      </c>
    </row>
  </sheetData>
  <sheetProtection selectLockedCells="1" selectUnlockedCells="1"/>
  <mergeCells count="263">
    <mergeCell ref="B302:F302"/>
    <mergeCell ref="E289:E294"/>
    <mergeCell ref="B295:F295"/>
    <mergeCell ref="C296:C301"/>
    <mergeCell ref="D296:D301"/>
    <mergeCell ref="B296:B301"/>
    <mergeCell ref="E296:E301"/>
    <mergeCell ref="G1:L1"/>
    <mergeCell ref="G2:L2"/>
    <mergeCell ref="G3:L3"/>
    <mergeCell ref="B274:F274"/>
    <mergeCell ref="E247:E252"/>
    <mergeCell ref="E240:E245"/>
    <mergeCell ref="B246:F246"/>
    <mergeCell ref="E233:E238"/>
    <mergeCell ref="B239:F239"/>
    <mergeCell ref="E226:E231"/>
    <mergeCell ref="A275:A281"/>
    <mergeCell ref="A289:A295"/>
    <mergeCell ref="B289:B294"/>
    <mergeCell ref="B275:B280"/>
    <mergeCell ref="A296:A302"/>
    <mergeCell ref="C289:C294"/>
    <mergeCell ref="D289:D294"/>
    <mergeCell ref="D261:D266"/>
    <mergeCell ref="A282:A288"/>
    <mergeCell ref="B282:B287"/>
    <mergeCell ref="B288:F288"/>
    <mergeCell ref="E275:E280"/>
    <mergeCell ref="E268:E273"/>
    <mergeCell ref="A268:A274"/>
    <mergeCell ref="A261:A267"/>
    <mergeCell ref="B261:B266"/>
    <mergeCell ref="E254:E259"/>
    <mergeCell ref="B260:F260"/>
    <mergeCell ref="C261:C266"/>
    <mergeCell ref="E261:E266"/>
    <mergeCell ref="A254:A260"/>
    <mergeCell ref="B254:B259"/>
    <mergeCell ref="C254:C259"/>
    <mergeCell ref="D254:D259"/>
    <mergeCell ref="C282:C287"/>
    <mergeCell ref="D282:D287"/>
    <mergeCell ref="B267:F267"/>
    <mergeCell ref="C268:C273"/>
    <mergeCell ref="D268:D273"/>
    <mergeCell ref="B268:B273"/>
    <mergeCell ref="D275:D280"/>
    <mergeCell ref="B281:F281"/>
    <mergeCell ref="E282:E287"/>
    <mergeCell ref="C275:C280"/>
    <mergeCell ref="A247:A253"/>
    <mergeCell ref="B247:B252"/>
    <mergeCell ref="C247:C252"/>
    <mergeCell ref="D247:D252"/>
    <mergeCell ref="B253:F253"/>
    <mergeCell ref="A240:A246"/>
    <mergeCell ref="B240:B245"/>
    <mergeCell ref="C240:C245"/>
    <mergeCell ref="D240:D245"/>
    <mergeCell ref="A219:A225"/>
    <mergeCell ref="B219:B224"/>
    <mergeCell ref="C233:C238"/>
    <mergeCell ref="D233:D238"/>
    <mergeCell ref="A226:A232"/>
    <mergeCell ref="B226:B231"/>
    <mergeCell ref="A233:A239"/>
    <mergeCell ref="B233:B238"/>
    <mergeCell ref="D219:D224"/>
    <mergeCell ref="B225:F225"/>
    <mergeCell ref="B232:F232"/>
    <mergeCell ref="E219:E224"/>
    <mergeCell ref="E212:E217"/>
    <mergeCell ref="B218:F218"/>
    <mergeCell ref="C212:C217"/>
    <mergeCell ref="C226:C231"/>
    <mergeCell ref="D226:D231"/>
    <mergeCell ref="D212:D217"/>
    <mergeCell ref="C219:C224"/>
    <mergeCell ref="C198:C203"/>
    <mergeCell ref="E198:E203"/>
    <mergeCell ref="B204:F204"/>
    <mergeCell ref="A205:A211"/>
    <mergeCell ref="B205:B210"/>
    <mergeCell ref="D198:D203"/>
    <mergeCell ref="C205:C210"/>
    <mergeCell ref="D205:D210"/>
    <mergeCell ref="E205:E210"/>
    <mergeCell ref="B211:F211"/>
    <mergeCell ref="A212:A218"/>
    <mergeCell ref="B212:B217"/>
    <mergeCell ref="A198:A204"/>
    <mergeCell ref="B198:B203"/>
    <mergeCell ref="E184:E189"/>
    <mergeCell ref="B190:F190"/>
    <mergeCell ref="E191:E196"/>
    <mergeCell ref="A191:A197"/>
    <mergeCell ref="B191:B196"/>
    <mergeCell ref="C191:C196"/>
    <mergeCell ref="D191:D196"/>
    <mergeCell ref="B197:F197"/>
    <mergeCell ref="A170:A176"/>
    <mergeCell ref="B170:B175"/>
    <mergeCell ref="C184:C189"/>
    <mergeCell ref="D184:D189"/>
    <mergeCell ref="A177:A183"/>
    <mergeCell ref="B177:B182"/>
    <mergeCell ref="A184:A190"/>
    <mergeCell ref="B184:B189"/>
    <mergeCell ref="D177:D182"/>
    <mergeCell ref="C170:C175"/>
    <mergeCell ref="C156:C161"/>
    <mergeCell ref="D156:D161"/>
    <mergeCell ref="E156:E161"/>
    <mergeCell ref="B162:F162"/>
    <mergeCell ref="E177:E182"/>
    <mergeCell ref="B183:F183"/>
    <mergeCell ref="E170:E175"/>
    <mergeCell ref="E163:E168"/>
    <mergeCell ref="B169:F169"/>
    <mergeCell ref="C163:C168"/>
    <mergeCell ref="D163:D168"/>
    <mergeCell ref="C177:C182"/>
    <mergeCell ref="D170:D175"/>
    <mergeCell ref="B176:F176"/>
    <mergeCell ref="A163:A169"/>
    <mergeCell ref="B163:B168"/>
    <mergeCell ref="A149:A155"/>
    <mergeCell ref="B149:B154"/>
    <mergeCell ref="B156:B161"/>
    <mergeCell ref="B155:F155"/>
    <mergeCell ref="A156:A162"/>
    <mergeCell ref="C149:C154"/>
    <mergeCell ref="D149:D154"/>
    <mergeCell ref="E149:E154"/>
    <mergeCell ref="C135:C140"/>
    <mergeCell ref="D135:D140"/>
    <mergeCell ref="E142:E147"/>
    <mergeCell ref="E135:E140"/>
    <mergeCell ref="B141:F141"/>
    <mergeCell ref="A142:A148"/>
    <mergeCell ref="B142:B147"/>
    <mergeCell ref="C142:C147"/>
    <mergeCell ref="D142:D147"/>
    <mergeCell ref="B148:F148"/>
    <mergeCell ref="C128:C133"/>
    <mergeCell ref="D128:D133"/>
    <mergeCell ref="E128:E133"/>
    <mergeCell ref="B134:F134"/>
    <mergeCell ref="B114:B119"/>
    <mergeCell ref="C114:C119"/>
    <mergeCell ref="D114:D119"/>
    <mergeCell ref="A135:A141"/>
    <mergeCell ref="B135:B140"/>
    <mergeCell ref="A121:A127"/>
    <mergeCell ref="B121:B126"/>
    <mergeCell ref="A128:A134"/>
    <mergeCell ref="B128:B133"/>
    <mergeCell ref="B127:F127"/>
    <mergeCell ref="A114:A119"/>
    <mergeCell ref="E100:E105"/>
    <mergeCell ref="B106:F106"/>
    <mergeCell ref="A100:A106"/>
    <mergeCell ref="B100:B105"/>
    <mergeCell ref="C100:C105"/>
    <mergeCell ref="D100:D105"/>
    <mergeCell ref="D107:D112"/>
    <mergeCell ref="A107:A112"/>
    <mergeCell ref="E114:E119"/>
    <mergeCell ref="D93:D98"/>
    <mergeCell ref="E93:E98"/>
    <mergeCell ref="E121:E126"/>
    <mergeCell ref="C121:C126"/>
    <mergeCell ref="D121:D126"/>
    <mergeCell ref="B120:E120"/>
    <mergeCell ref="E107:E112"/>
    <mergeCell ref="B113:E113"/>
    <mergeCell ref="B107:B112"/>
    <mergeCell ref="C107:C112"/>
    <mergeCell ref="A79:A85"/>
    <mergeCell ref="B79:B84"/>
    <mergeCell ref="A93:A99"/>
    <mergeCell ref="B93:B98"/>
    <mergeCell ref="A86:A92"/>
    <mergeCell ref="B86:B91"/>
    <mergeCell ref="B99:F99"/>
    <mergeCell ref="C79:C84"/>
    <mergeCell ref="D79:D84"/>
    <mergeCell ref="C93:C98"/>
    <mergeCell ref="C86:C91"/>
    <mergeCell ref="D86:D91"/>
    <mergeCell ref="B92:F92"/>
    <mergeCell ref="A58:A64"/>
    <mergeCell ref="B58:B63"/>
    <mergeCell ref="E86:E91"/>
    <mergeCell ref="E79:E84"/>
    <mergeCell ref="B85:F85"/>
    <mergeCell ref="E72:E77"/>
    <mergeCell ref="B78:F78"/>
    <mergeCell ref="E37:E42"/>
    <mergeCell ref="B43:F43"/>
    <mergeCell ref="A72:A78"/>
    <mergeCell ref="B72:B77"/>
    <mergeCell ref="C72:C77"/>
    <mergeCell ref="D72:D77"/>
    <mergeCell ref="D51:D56"/>
    <mergeCell ref="A65:A71"/>
    <mergeCell ref="B65:B70"/>
    <mergeCell ref="C65:C70"/>
    <mergeCell ref="E65:E70"/>
    <mergeCell ref="B64:F64"/>
    <mergeCell ref="E44:E49"/>
    <mergeCell ref="C51:C56"/>
    <mergeCell ref="C44:C49"/>
    <mergeCell ref="D44:D49"/>
    <mergeCell ref="B50:F50"/>
    <mergeCell ref="B44:B49"/>
    <mergeCell ref="E30:E35"/>
    <mergeCell ref="E23:E28"/>
    <mergeCell ref="B29:F29"/>
    <mergeCell ref="B71:F71"/>
    <mergeCell ref="E58:E63"/>
    <mergeCell ref="E51:E56"/>
    <mergeCell ref="B57:F57"/>
    <mergeCell ref="C58:C63"/>
    <mergeCell ref="D58:D63"/>
    <mergeCell ref="D65:D70"/>
    <mergeCell ref="D37:D42"/>
    <mergeCell ref="C37:C42"/>
    <mergeCell ref="C16:C21"/>
    <mergeCell ref="B23:B28"/>
    <mergeCell ref="D16:D21"/>
    <mergeCell ref="D23:D28"/>
    <mergeCell ref="B16:B21"/>
    <mergeCell ref="A51:A57"/>
    <mergeCell ref="B51:B56"/>
    <mergeCell ref="A37:A43"/>
    <mergeCell ref="B37:B42"/>
    <mergeCell ref="A44:A50"/>
    <mergeCell ref="E16:E21"/>
    <mergeCell ref="B22:F22"/>
    <mergeCell ref="A30:A36"/>
    <mergeCell ref="B30:B35"/>
    <mergeCell ref="C30:C35"/>
    <mergeCell ref="D30:D35"/>
    <mergeCell ref="B36:F36"/>
    <mergeCell ref="C23:C28"/>
    <mergeCell ref="A23:A29"/>
    <mergeCell ref="A16:A22"/>
    <mergeCell ref="A9:A15"/>
    <mergeCell ref="B9:B14"/>
    <mergeCell ref="E9:E14"/>
    <mergeCell ref="B15:F15"/>
    <mergeCell ref="C9:C14"/>
    <mergeCell ref="D9:D14"/>
    <mergeCell ref="D4:K4"/>
    <mergeCell ref="A5:K5"/>
    <mergeCell ref="A6:A7"/>
    <mergeCell ref="B6:B7"/>
    <mergeCell ref="C6:C7"/>
    <mergeCell ref="D6:E6"/>
    <mergeCell ref="F6:F7"/>
    <mergeCell ref="G6:K6"/>
  </mergeCells>
  <printOptions/>
  <pageMargins left="0.5905511811023623" right="0.15748031496062992" top="0.3937007874015748" bottom="0.15748031496062992" header="0.5118110236220472" footer="0.5118110236220472"/>
  <pageSetup horizontalDpi="600" verticalDpi="600" orientation="landscape" paperSize="9" scale="80" r:id="rId1"/>
  <rowBreaks count="6" manualBreakCount="6">
    <brk id="25" max="11" man="1"/>
    <brk id="43" max="255" man="1"/>
    <brk id="64" max="255" man="1"/>
    <brk id="92" max="255" man="1"/>
    <brk id="188" max="11" man="1"/>
    <brk id="2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showZeros="0" view="pageBreakPreview" zoomScaleSheetLayoutView="100" zoomScalePageLayoutView="0" workbookViewId="0" topLeftCell="A1">
      <pane ySplit="7" topLeftCell="BM45" activePane="bottomLeft" state="frozen"/>
      <selection pane="topLeft" activeCell="A1" sqref="A1"/>
      <selection pane="bottomLeft" activeCell="D57" sqref="D57"/>
    </sheetView>
  </sheetViews>
  <sheetFormatPr defaultColWidth="9.33203125" defaultRowHeight="12.75"/>
  <cols>
    <col min="1" max="1" width="7.83203125" style="2" customWidth="1"/>
    <col min="2" max="2" width="40.16015625" style="2" customWidth="1"/>
    <col min="3" max="3" width="8.5" style="2" customWidth="1"/>
    <col min="4" max="6" width="12.83203125" style="2" customWidth="1"/>
    <col min="7" max="7" width="9.33203125" style="2" customWidth="1"/>
    <col min="8" max="9" width="10" style="2" customWidth="1"/>
    <col min="10" max="16384" width="9.33203125" style="2" customWidth="1"/>
  </cols>
  <sheetData>
    <row r="1" spans="5:10" ht="12.75">
      <c r="E1" s="84"/>
      <c r="F1" s="151" t="s">
        <v>189</v>
      </c>
      <c r="G1" s="152"/>
      <c r="H1" s="152"/>
      <c r="I1" s="152"/>
      <c r="J1" s="152"/>
    </row>
    <row r="2" spans="5:10" ht="12.75">
      <c r="E2" s="85"/>
      <c r="F2" s="152" t="s">
        <v>187</v>
      </c>
      <c r="G2" s="152"/>
      <c r="H2" s="152"/>
      <c r="I2" s="152"/>
      <c r="J2" s="152"/>
    </row>
    <row r="3" spans="5:10" ht="12.75">
      <c r="E3" s="85"/>
      <c r="F3" s="152" t="s">
        <v>188</v>
      </c>
      <c r="G3" s="152"/>
      <c r="H3" s="152"/>
      <c r="I3" s="152"/>
      <c r="J3" s="152"/>
    </row>
    <row r="4" spans="2:10" ht="36.75" customHeight="1">
      <c r="B4" s="153" t="s">
        <v>179</v>
      </c>
      <c r="C4" s="108"/>
      <c r="D4" s="108"/>
      <c r="E4" s="108"/>
      <c r="F4" s="108"/>
      <c r="G4" s="108"/>
      <c r="H4" s="108"/>
      <c r="I4" s="108"/>
      <c r="J4" s="108"/>
    </row>
    <row r="5" spans="1:10" ht="42.75" customHeight="1">
      <c r="A5" s="109" t="s">
        <v>180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6.5" customHeight="1">
      <c r="A6" s="154" t="s">
        <v>0</v>
      </c>
      <c r="B6" s="37" t="s">
        <v>93</v>
      </c>
      <c r="C6" s="37" t="s">
        <v>94</v>
      </c>
      <c r="D6" s="155" t="s">
        <v>95</v>
      </c>
      <c r="E6" s="155"/>
      <c r="F6" s="155"/>
      <c r="G6" s="155"/>
      <c r="H6" s="155"/>
      <c r="I6" s="155"/>
      <c r="J6" s="155"/>
    </row>
    <row r="7" spans="1:10" ht="36.75" customHeight="1">
      <c r="A7" s="154"/>
      <c r="B7" s="37"/>
      <c r="C7" s="37"/>
      <c r="D7" s="39" t="s">
        <v>175</v>
      </c>
      <c r="E7" s="39">
        <v>2020</v>
      </c>
      <c r="F7" s="39">
        <v>2021</v>
      </c>
      <c r="G7" s="38">
        <v>2022</v>
      </c>
      <c r="H7" s="38">
        <v>2023</v>
      </c>
      <c r="I7" s="38">
        <v>2024</v>
      </c>
      <c r="J7" s="38">
        <v>2025</v>
      </c>
    </row>
    <row r="8" spans="1:10" ht="42" customHeight="1">
      <c r="A8" s="147" t="s">
        <v>30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ht="41.25" customHeight="1">
      <c r="A9" s="38" t="s">
        <v>96</v>
      </c>
      <c r="B9" s="40" t="s">
        <v>97</v>
      </c>
      <c r="C9" s="38" t="s">
        <v>98</v>
      </c>
      <c r="D9" s="41">
        <f>1236/42791*10000</f>
        <v>288.8457853286906</v>
      </c>
      <c r="E9" s="42">
        <v>320</v>
      </c>
      <c r="F9" s="42">
        <v>335</v>
      </c>
      <c r="G9" s="42">
        <v>347</v>
      </c>
      <c r="H9" s="42">
        <v>363</v>
      </c>
      <c r="I9" s="42">
        <v>377</v>
      </c>
      <c r="J9" s="42">
        <v>393</v>
      </c>
    </row>
    <row r="10" spans="1:10" ht="84" customHeight="1">
      <c r="A10" s="38" t="s">
        <v>99</v>
      </c>
      <c r="B10" s="40" t="s">
        <v>100</v>
      </c>
      <c r="C10" s="38" t="s">
        <v>101</v>
      </c>
      <c r="D10" s="42">
        <v>44</v>
      </c>
      <c r="E10" s="42">
        <v>45.4</v>
      </c>
      <c r="F10" s="42">
        <v>46</v>
      </c>
      <c r="G10" s="42">
        <v>46.7</v>
      </c>
      <c r="H10" s="42">
        <v>47.4</v>
      </c>
      <c r="I10" s="42">
        <v>48.1</v>
      </c>
      <c r="J10" s="42">
        <v>48.4</v>
      </c>
    </row>
    <row r="11" spans="1:10" ht="24.75" customHeight="1">
      <c r="A11" s="149" t="s">
        <v>102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91.5" customHeight="1">
      <c r="A12" s="43" t="s">
        <v>32</v>
      </c>
      <c r="B12" s="40" t="s">
        <v>255</v>
      </c>
      <c r="C12" s="38" t="s">
        <v>98</v>
      </c>
      <c r="D12" s="44">
        <v>5</v>
      </c>
      <c r="E12" s="44">
        <v>3</v>
      </c>
      <c r="F12" s="44">
        <v>3</v>
      </c>
      <c r="G12" s="44">
        <v>3</v>
      </c>
      <c r="H12" s="44">
        <v>3</v>
      </c>
      <c r="I12" s="44">
        <v>3</v>
      </c>
      <c r="J12" s="44">
        <v>3</v>
      </c>
    </row>
    <row r="13" spans="1:10" ht="15.75" customHeight="1">
      <c r="A13" s="43"/>
      <c r="B13" s="45" t="s">
        <v>103</v>
      </c>
      <c r="C13" s="38" t="s">
        <v>98</v>
      </c>
      <c r="D13" s="44">
        <v>6</v>
      </c>
      <c r="E13" s="44">
        <v>3</v>
      </c>
      <c r="F13" s="44">
        <v>3</v>
      </c>
      <c r="G13" s="44">
        <v>3</v>
      </c>
      <c r="H13" s="44">
        <v>3</v>
      </c>
      <c r="I13" s="44">
        <v>3</v>
      </c>
      <c r="J13" s="44">
        <v>3</v>
      </c>
    </row>
    <row r="14" spans="1:10" ht="91.5" customHeight="1">
      <c r="A14" s="43" t="s">
        <v>34</v>
      </c>
      <c r="B14" s="40" t="s">
        <v>35</v>
      </c>
      <c r="C14" s="38"/>
      <c r="D14" s="46"/>
      <c r="E14" s="46"/>
      <c r="F14" s="46"/>
      <c r="G14" s="46"/>
      <c r="H14" s="46"/>
      <c r="I14" s="46"/>
      <c r="J14" s="46"/>
    </row>
    <row r="15" spans="1:10" ht="12.75" customHeight="1">
      <c r="A15" s="148" t="s">
        <v>104</v>
      </c>
      <c r="B15" s="47" t="s">
        <v>105</v>
      </c>
      <c r="C15" s="48"/>
      <c r="D15" s="46"/>
      <c r="E15" s="46"/>
      <c r="F15" s="46"/>
      <c r="G15" s="46"/>
      <c r="H15" s="46"/>
      <c r="I15" s="46"/>
      <c r="J15" s="46"/>
    </row>
    <row r="16" spans="1:10" ht="12.75">
      <c r="A16" s="148"/>
      <c r="B16" s="49" t="s">
        <v>106</v>
      </c>
      <c r="C16" s="48" t="s">
        <v>98</v>
      </c>
      <c r="D16" s="41">
        <v>17</v>
      </c>
      <c r="E16" s="41"/>
      <c r="F16" s="41"/>
      <c r="G16" s="41"/>
      <c r="H16" s="41"/>
      <c r="I16" s="41"/>
      <c r="J16" s="41"/>
    </row>
    <row r="17" spans="1:10" ht="17.25" customHeight="1">
      <c r="A17" s="148"/>
      <c r="B17" s="49" t="s">
        <v>107</v>
      </c>
      <c r="C17" s="48" t="s">
        <v>108</v>
      </c>
      <c r="D17" s="42">
        <v>843.4</v>
      </c>
      <c r="E17" s="42"/>
      <c r="F17" s="42"/>
      <c r="G17" s="42"/>
      <c r="H17" s="42"/>
      <c r="I17" s="42"/>
      <c r="J17" s="42"/>
    </row>
    <row r="18" spans="1:10" ht="67.5" customHeight="1">
      <c r="A18" s="148" t="s">
        <v>109</v>
      </c>
      <c r="B18" s="47" t="s">
        <v>110</v>
      </c>
      <c r="C18" s="48"/>
      <c r="D18" s="46"/>
      <c r="E18" s="46"/>
      <c r="F18" s="46"/>
      <c r="G18" s="46"/>
      <c r="H18" s="46"/>
      <c r="I18" s="46"/>
      <c r="J18" s="46"/>
    </row>
    <row r="19" spans="1:10" ht="12.75">
      <c r="A19" s="148"/>
      <c r="B19" s="49" t="s">
        <v>106</v>
      </c>
      <c r="C19" s="48" t="s">
        <v>98</v>
      </c>
      <c r="D19" s="41">
        <v>8</v>
      </c>
      <c r="E19" s="41"/>
      <c r="F19" s="41"/>
      <c r="G19" s="41"/>
      <c r="H19" s="41"/>
      <c r="I19" s="41"/>
      <c r="J19" s="41"/>
    </row>
    <row r="20" spans="1:10" ht="17.25" customHeight="1">
      <c r="A20" s="148"/>
      <c r="B20" s="49" t="s">
        <v>107</v>
      </c>
      <c r="C20" s="48" t="s">
        <v>108</v>
      </c>
      <c r="D20" s="42">
        <v>1851.2</v>
      </c>
      <c r="E20" s="42"/>
      <c r="F20" s="42"/>
      <c r="G20" s="42"/>
      <c r="H20" s="42"/>
      <c r="I20" s="42"/>
      <c r="J20" s="42"/>
    </row>
    <row r="21" spans="1:10" ht="13.5" customHeight="1">
      <c r="A21" s="149" t="s">
        <v>111</v>
      </c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10" ht="70.5" customHeight="1">
      <c r="A22" s="43" t="s">
        <v>38</v>
      </c>
      <c r="B22" s="40" t="s">
        <v>39</v>
      </c>
      <c r="C22" s="38"/>
      <c r="D22" s="44"/>
      <c r="E22" s="44"/>
      <c r="F22" s="44"/>
      <c r="G22" s="44"/>
      <c r="H22" s="44"/>
      <c r="I22" s="44"/>
      <c r="J22" s="44"/>
    </row>
    <row r="23" spans="1:10" ht="24.75" customHeight="1">
      <c r="A23" s="43"/>
      <c r="B23" s="50" t="s">
        <v>112</v>
      </c>
      <c r="C23" s="38" t="s">
        <v>98</v>
      </c>
      <c r="D23" s="44">
        <v>2670</v>
      </c>
      <c r="E23" s="44">
        <v>1100</v>
      </c>
      <c r="F23" s="44">
        <v>1100</v>
      </c>
      <c r="G23" s="44">
        <v>1100</v>
      </c>
      <c r="H23" s="44">
        <v>1100</v>
      </c>
      <c r="I23" s="44">
        <v>1100</v>
      </c>
      <c r="J23" s="44">
        <v>1100</v>
      </c>
    </row>
    <row r="24" spans="1:10" ht="49.5" customHeight="1">
      <c r="A24" s="43"/>
      <c r="B24" s="50" t="s">
        <v>113</v>
      </c>
      <c r="C24" s="38" t="s">
        <v>98</v>
      </c>
      <c r="D24" s="44">
        <v>41</v>
      </c>
      <c r="E24" s="44">
        <v>40</v>
      </c>
      <c r="F24" s="44">
        <v>40</v>
      </c>
      <c r="G24" s="44">
        <v>40</v>
      </c>
      <c r="H24" s="44">
        <v>40</v>
      </c>
      <c r="I24" s="44">
        <v>40</v>
      </c>
      <c r="J24" s="44">
        <v>40</v>
      </c>
    </row>
    <row r="25" spans="1:10" ht="158.25" customHeight="1">
      <c r="A25" s="148" t="s">
        <v>40</v>
      </c>
      <c r="B25" s="40" t="s">
        <v>114</v>
      </c>
      <c r="C25" s="38"/>
      <c r="D25" s="51"/>
      <c r="E25" s="51"/>
      <c r="F25" s="51"/>
      <c r="G25" s="51"/>
      <c r="H25" s="51"/>
      <c r="I25" s="51"/>
      <c r="J25" s="51"/>
    </row>
    <row r="26" spans="1:10" ht="12.75">
      <c r="A26" s="148"/>
      <c r="B26" s="50" t="s">
        <v>115</v>
      </c>
      <c r="C26" s="38" t="s">
        <v>98</v>
      </c>
      <c r="D26" s="44">
        <v>34</v>
      </c>
      <c r="E26" s="44">
        <v>25</v>
      </c>
      <c r="F26" s="44">
        <v>25</v>
      </c>
      <c r="G26" s="44">
        <v>25</v>
      </c>
      <c r="H26" s="44">
        <v>25</v>
      </c>
      <c r="I26" s="44">
        <v>25</v>
      </c>
      <c r="J26" s="44">
        <v>25</v>
      </c>
    </row>
    <row r="27" spans="1:10" ht="12.75">
      <c r="A27" s="148"/>
      <c r="B27" s="50" t="s">
        <v>116</v>
      </c>
      <c r="C27" s="38" t="s">
        <v>117</v>
      </c>
      <c r="D27" s="44">
        <v>605</v>
      </c>
      <c r="E27" s="44">
        <v>450</v>
      </c>
      <c r="F27" s="44">
        <v>450</v>
      </c>
      <c r="G27" s="44">
        <v>450</v>
      </c>
      <c r="H27" s="44">
        <v>450</v>
      </c>
      <c r="I27" s="44">
        <v>450</v>
      </c>
      <c r="J27" s="44">
        <v>450</v>
      </c>
    </row>
    <row r="28" spans="1:10" ht="120" customHeight="1">
      <c r="A28" s="43" t="s">
        <v>42</v>
      </c>
      <c r="B28" s="40" t="s">
        <v>118</v>
      </c>
      <c r="C28" s="38" t="s">
        <v>119</v>
      </c>
      <c r="D28" s="44">
        <v>12</v>
      </c>
      <c r="E28" s="44">
        <v>12</v>
      </c>
      <c r="F28" s="44">
        <v>12</v>
      </c>
      <c r="G28" s="44">
        <v>12</v>
      </c>
      <c r="H28" s="44">
        <v>12</v>
      </c>
      <c r="I28" s="44">
        <v>12</v>
      </c>
      <c r="J28" s="44">
        <v>12</v>
      </c>
    </row>
    <row r="29" spans="1:10" ht="42.75" customHeight="1">
      <c r="A29" s="43" t="s">
        <v>44</v>
      </c>
      <c r="B29" s="47" t="s">
        <v>45</v>
      </c>
      <c r="C29" s="38" t="s">
        <v>98</v>
      </c>
      <c r="D29" s="41">
        <v>2</v>
      </c>
      <c r="E29" s="41">
        <v>2</v>
      </c>
      <c r="F29" s="41">
        <v>2</v>
      </c>
      <c r="G29" s="41">
        <v>2</v>
      </c>
      <c r="H29" s="41">
        <v>2</v>
      </c>
      <c r="I29" s="41">
        <v>2</v>
      </c>
      <c r="J29" s="41">
        <v>2</v>
      </c>
    </row>
    <row r="30" spans="1:10" ht="79.5" customHeight="1">
      <c r="A30" s="43" t="s">
        <v>46</v>
      </c>
      <c r="B30" s="52" t="s">
        <v>120</v>
      </c>
      <c r="C30" s="38" t="s">
        <v>98</v>
      </c>
      <c r="D30" s="41">
        <v>0</v>
      </c>
      <c r="E30" s="41">
        <v>1</v>
      </c>
      <c r="F30" s="41">
        <v>1</v>
      </c>
      <c r="G30" s="41">
        <v>1</v>
      </c>
      <c r="H30" s="41">
        <v>1</v>
      </c>
      <c r="I30" s="41">
        <v>1</v>
      </c>
      <c r="J30" s="41">
        <v>1</v>
      </c>
    </row>
    <row r="31" spans="1:10" ht="117.75" customHeight="1">
      <c r="A31" s="43" t="s">
        <v>48</v>
      </c>
      <c r="B31" s="52" t="s">
        <v>49</v>
      </c>
      <c r="C31" s="38" t="s">
        <v>98</v>
      </c>
      <c r="D31" s="41">
        <v>4</v>
      </c>
      <c r="E31" s="41">
        <v>4</v>
      </c>
      <c r="F31" s="41">
        <v>4</v>
      </c>
      <c r="G31" s="41">
        <v>4</v>
      </c>
      <c r="H31" s="41">
        <v>4</v>
      </c>
      <c r="I31" s="41">
        <v>4</v>
      </c>
      <c r="J31" s="41">
        <v>4</v>
      </c>
    </row>
    <row r="32" spans="1:10" ht="27" customHeight="1">
      <c r="A32" s="149" t="s">
        <v>121</v>
      </c>
      <c r="B32" s="149"/>
      <c r="C32" s="149"/>
      <c r="D32" s="149"/>
      <c r="E32" s="149"/>
      <c r="F32" s="149"/>
      <c r="G32" s="149"/>
      <c r="H32" s="149"/>
      <c r="I32" s="149"/>
      <c r="J32" s="149"/>
    </row>
    <row r="33" spans="1:10" ht="61.5" customHeight="1">
      <c r="A33" s="43" t="s">
        <v>51</v>
      </c>
      <c r="B33" s="53" t="s">
        <v>122</v>
      </c>
      <c r="C33" s="38" t="s">
        <v>98</v>
      </c>
      <c r="D33" s="44">
        <v>2</v>
      </c>
      <c r="E33" s="44">
        <v>2</v>
      </c>
      <c r="F33" s="44">
        <v>2</v>
      </c>
      <c r="G33" s="44">
        <v>2</v>
      </c>
      <c r="H33" s="44">
        <v>2</v>
      </c>
      <c r="I33" s="44">
        <v>2</v>
      </c>
      <c r="J33" s="44">
        <v>2</v>
      </c>
    </row>
    <row r="34" spans="1:10" ht="89.25">
      <c r="A34" s="54" t="s">
        <v>52</v>
      </c>
      <c r="B34" s="53" t="s">
        <v>53</v>
      </c>
      <c r="C34" s="38" t="s">
        <v>98</v>
      </c>
      <c r="D34" s="44">
        <v>1</v>
      </c>
      <c r="E34" s="44">
        <v>1</v>
      </c>
      <c r="F34" s="44">
        <v>1</v>
      </c>
      <c r="G34" s="44">
        <v>1</v>
      </c>
      <c r="H34" s="44">
        <v>1</v>
      </c>
      <c r="I34" s="44">
        <v>1</v>
      </c>
      <c r="J34" s="44">
        <v>1</v>
      </c>
    </row>
    <row r="35" spans="1:10" ht="55.5" customHeight="1">
      <c r="A35" s="54" t="s">
        <v>55</v>
      </c>
      <c r="B35" s="53" t="s">
        <v>176</v>
      </c>
      <c r="C35" s="38" t="s">
        <v>98</v>
      </c>
      <c r="D35" s="44" t="s">
        <v>177</v>
      </c>
      <c r="E35" s="44" t="s">
        <v>177</v>
      </c>
      <c r="F35" s="44" t="s">
        <v>177</v>
      </c>
      <c r="G35" s="44" t="s">
        <v>177</v>
      </c>
      <c r="H35" s="44" t="s">
        <v>177</v>
      </c>
      <c r="I35" s="44" t="s">
        <v>177</v>
      </c>
      <c r="J35" s="44" t="s">
        <v>177</v>
      </c>
    </row>
    <row r="36" spans="1:10" ht="51">
      <c r="A36" s="54" t="s">
        <v>56</v>
      </c>
      <c r="B36" s="53" t="s">
        <v>123</v>
      </c>
      <c r="C36" s="38" t="s">
        <v>98</v>
      </c>
      <c r="D36" s="44">
        <v>8</v>
      </c>
      <c r="E36" s="44">
        <v>8</v>
      </c>
      <c r="F36" s="44">
        <v>8</v>
      </c>
      <c r="G36" s="44">
        <v>8</v>
      </c>
      <c r="H36" s="44">
        <v>8</v>
      </c>
      <c r="I36" s="44">
        <v>8</v>
      </c>
      <c r="J36" s="44">
        <v>8</v>
      </c>
    </row>
    <row r="37" spans="1:10" ht="54.75" customHeight="1">
      <c r="A37" s="54" t="s">
        <v>124</v>
      </c>
      <c r="B37" s="53" t="s">
        <v>125</v>
      </c>
      <c r="C37" s="38" t="s">
        <v>101</v>
      </c>
      <c r="D37" s="44">
        <v>19</v>
      </c>
      <c r="E37" s="44">
        <v>19</v>
      </c>
      <c r="F37" s="44">
        <v>19</v>
      </c>
      <c r="G37" s="44">
        <v>19</v>
      </c>
      <c r="H37" s="44">
        <v>19</v>
      </c>
      <c r="I37" s="44">
        <v>19</v>
      </c>
      <c r="J37" s="44">
        <v>19</v>
      </c>
    </row>
    <row r="38" spans="1:10" ht="27" customHeight="1">
      <c r="A38" s="149" t="s">
        <v>126</v>
      </c>
      <c r="B38" s="149"/>
      <c r="C38" s="149"/>
      <c r="D38" s="149"/>
      <c r="E38" s="149"/>
      <c r="F38" s="149"/>
      <c r="G38" s="149"/>
      <c r="H38" s="149"/>
      <c r="I38" s="149"/>
      <c r="J38" s="149"/>
    </row>
    <row r="39" spans="1:10" ht="54.75" customHeight="1">
      <c r="A39" s="43" t="s">
        <v>59</v>
      </c>
      <c r="B39" s="40" t="s">
        <v>127</v>
      </c>
      <c r="C39" s="38" t="s">
        <v>98</v>
      </c>
      <c r="D39" s="44">
        <v>1</v>
      </c>
      <c r="E39" s="44">
        <v>1</v>
      </c>
      <c r="F39" s="44">
        <v>1</v>
      </c>
      <c r="G39" s="44">
        <v>1</v>
      </c>
      <c r="H39" s="44">
        <v>1</v>
      </c>
      <c r="I39" s="44">
        <v>1</v>
      </c>
      <c r="J39" s="44">
        <v>1</v>
      </c>
    </row>
    <row r="40" spans="1:10" ht="27" customHeight="1">
      <c r="A40" s="150" t="s">
        <v>192</v>
      </c>
      <c r="B40" s="150"/>
      <c r="C40" s="150"/>
      <c r="D40" s="150"/>
      <c r="E40" s="150"/>
      <c r="F40" s="150"/>
      <c r="G40" s="150"/>
      <c r="H40" s="150"/>
      <c r="I40" s="150"/>
      <c r="J40" s="150"/>
    </row>
    <row r="41" spans="1:10" ht="86.25" customHeight="1">
      <c r="A41" s="43" t="s">
        <v>7</v>
      </c>
      <c r="B41" s="68" t="s">
        <v>251</v>
      </c>
      <c r="C41" s="38" t="s">
        <v>98</v>
      </c>
      <c r="D41" s="44">
        <v>385</v>
      </c>
      <c r="E41" s="90" t="s">
        <v>252</v>
      </c>
      <c r="F41" s="90" t="s">
        <v>253</v>
      </c>
      <c r="G41" s="44">
        <v>324</v>
      </c>
      <c r="H41" s="44">
        <v>324</v>
      </c>
      <c r="I41" s="44">
        <v>324</v>
      </c>
      <c r="J41" s="44">
        <v>324</v>
      </c>
    </row>
    <row r="42" spans="1:10" s="19" customFormat="1" ht="12.75" customHeight="1">
      <c r="A42" s="149" t="s">
        <v>128</v>
      </c>
      <c r="B42" s="149"/>
      <c r="C42" s="149"/>
      <c r="D42" s="149"/>
      <c r="E42" s="149"/>
      <c r="F42" s="149"/>
      <c r="G42" s="149"/>
      <c r="H42" s="149"/>
      <c r="I42" s="149"/>
      <c r="J42" s="149"/>
    </row>
    <row r="43" spans="1:10" ht="38.25">
      <c r="A43" s="43" t="s">
        <v>63</v>
      </c>
      <c r="B43" s="40" t="s">
        <v>129</v>
      </c>
      <c r="C43" s="38" t="s">
        <v>98</v>
      </c>
      <c r="D43" s="44"/>
      <c r="E43" s="44"/>
      <c r="F43" s="44"/>
      <c r="G43" s="44"/>
      <c r="H43" s="44"/>
      <c r="I43" s="44"/>
      <c r="J43" s="44"/>
    </row>
    <row r="44" spans="1:10" ht="12.75" customHeight="1">
      <c r="A44" s="149" t="s">
        <v>130</v>
      </c>
      <c r="B44" s="149"/>
      <c r="C44" s="149"/>
      <c r="D44" s="149"/>
      <c r="E44" s="149"/>
      <c r="F44" s="149"/>
      <c r="G44" s="149"/>
      <c r="H44" s="149"/>
      <c r="I44" s="149"/>
      <c r="J44" s="149"/>
    </row>
    <row r="45" spans="1:10" ht="25.5">
      <c r="A45" s="43" t="s">
        <v>67</v>
      </c>
      <c r="B45" s="40" t="s">
        <v>131</v>
      </c>
      <c r="C45" s="38" t="s">
        <v>108</v>
      </c>
      <c r="D45" s="42">
        <v>843.4</v>
      </c>
      <c r="E45" s="42"/>
      <c r="F45" s="42"/>
      <c r="G45" s="42"/>
      <c r="H45" s="42"/>
      <c r="I45" s="42"/>
      <c r="J45" s="42"/>
    </row>
    <row r="46" spans="1:10" ht="32.25" customHeight="1">
      <c r="A46" s="147" t="s">
        <v>132</v>
      </c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ht="25.5">
      <c r="A47" s="55" t="s">
        <v>133</v>
      </c>
      <c r="B47" s="56" t="s">
        <v>134</v>
      </c>
      <c r="C47" s="57" t="s">
        <v>98</v>
      </c>
      <c r="D47" s="58">
        <v>3</v>
      </c>
      <c r="E47" s="58">
        <v>2</v>
      </c>
      <c r="F47" s="58">
        <v>2</v>
      </c>
      <c r="G47" s="58">
        <v>2</v>
      </c>
      <c r="H47" s="58">
        <v>2</v>
      </c>
      <c r="I47" s="58">
        <v>2</v>
      </c>
      <c r="J47" s="58">
        <v>2</v>
      </c>
    </row>
    <row r="48" spans="1:10" ht="38.25">
      <c r="A48" s="55" t="s">
        <v>135</v>
      </c>
      <c r="B48" s="40" t="s">
        <v>136</v>
      </c>
      <c r="C48" s="57" t="s">
        <v>101</v>
      </c>
      <c r="D48" s="57">
        <v>100</v>
      </c>
      <c r="E48" s="57">
        <v>100</v>
      </c>
      <c r="F48" s="57">
        <v>100</v>
      </c>
      <c r="G48" s="57">
        <v>100</v>
      </c>
      <c r="H48" s="57">
        <v>100</v>
      </c>
      <c r="I48" s="57">
        <v>100</v>
      </c>
      <c r="J48" s="57">
        <v>100</v>
      </c>
    </row>
    <row r="49" spans="1:10" ht="25.5">
      <c r="A49" s="55" t="s">
        <v>137</v>
      </c>
      <c r="B49" s="56" t="s">
        <v>138</v>
      </c>
      <c r="C49" s="57" t="s">
        <v>98</v>
      </c>
      <c r="D49" s="59">
        <v>7</v>
      </c>
      <c r="E49" s="59">
        <v>5</v>
      </c>
      <c r="F49" s="59">
        <v>5</v>
      </c>
      <c r="G49" s="59">
        <v>5</v>
      </c>
      <c r="H49" s="59">
        <v>5</v>
      </c>
      <c r="I49" s="59">
        <v>5</v>
      </c>
      <c r="J49" s="59">
        <v>5</v>
      </c>
    </row>
    <row r="50" spans="1:10" ht="12.75" customHeight="1">
      <c r="A50" s="145" t="s">
        <v>139</v>
      </c>
      <c r="B50" s="56" t="s">
        <v>140</v>
      </c>
      <c r="C50" s="146" t="s">
        <v>98</v>
      </c>
      <c r="D50" s="59"/>
      <c r="E50" s="59"/>
      <c r="F50" s="59"/>
      <c r="G50" s="59"/>
      <c r="H50" s="59"/>
      <c r="I50" s="59"/>
      <c r="J50" s="59"/>
    </row>
    <row r="51" spans="1:10" ht="12.75">
      <c r="A51" s="145"/>
      <c r="B51" s="60" t="s">
        <v>141</v>
      </c>
      <c r="C51" s="146"/>
      <c r="D51" s="59">
        <v>6</v>
      </c>
      <c r="E51" s="59">
        <v>8</v>
      </c>
      <c r="F51" s="59">
        <v>8</v>
      </c>
      <c r="G51" s="59">
        <v>8</v>
      </c>
      <c r="H51" s="59">
        <v>8</v>
      </c>
      <c r="I51" s="59">
        <v>8</v>
      </c>
      <c r="J51" s="59">
        <v>8</v>
      </c>
    </row>
    <row r="52" spans="1:10" ht="12.75">
      <c r="A52" s="145"/>
      <c r="B52" s="60" t="s">
        <v>142</v>
      </c>
      <c r="C52" s="146" t="s">
        <v>98</v>
      </c>
      <c r="D52" s="59">
        <v>105</v>
      </c>
      <c r="E52" s="59">
        <v>85</v>
      </c>
      <c r="F52" s="59">
        <v>85</v>
      </c>
      <c r="G52" s="59">
        <v>85</v>
      </c>
      <c r="H52" s="59">
        <v>85</v>
      </c>
      <c r="I52" s="59">
        <v>85</v>
      </c>
      <c r="J52" s="59">
        <v>85</v>
      </c>
    </row>
    <row r="53" spans="1:10" ht="25.5">
      <c r="A53" s="55" t="s">
        <v>143</v>
      </c>
      <c r="B53" s="56" t="s">
        <v>144</v>
      </c>
      <c r="C53" s="57" t="s">
        <v>98</v>
      </c>
      <c r="D53" s="59">
        <v>3</v>
      </c>
      <c r="E53" s="59">
        <v>3</v>
      </c>
      <c r="F53" s="59">
        <v>3</v>
      </c>
      <c r="G53" s="59">
        <v>3</v>
      </c>
      <c r="H53" s="59">
        <v>3</v>
      </c>
      <c r="I53" s="59">
        <v>3</v>
      </c>
      <c r="J53" s="59">
        <v>3</v>
      </c>
    </row>
    <row r="54" spans="1:10" ht="63.75">
      <c r="A54" s="55" t="s">
        <v>145</v>
      </c>
      <c r="B54" s="56" t="s">
        <v>146</v>
      </c>
      <c r="C54" s="57" t="s">
        <v>98</v>
      </c>
      <c r="D54" s="59">
        <v>105</v>
      </c>
      <c r="E54" s="59">
        <v>90</v>
      </c>
      <c r="F54" s="59">
        <v>90</v>
      </c>
      <c r="G54" s="59">
        <v>90</v>
      </c>
      <c r="H54" s="59">
        <v>90</v>
      </c>
      <c r="I54" s="59">
        <v>90</v>
      </c>
      <c r="J54" s="59">
        <v>90</v>
      </c>
    </row>
    <row r="55" spans="1:10" ht="51">
      <c r="A55" s="55">
        <v>7</v>
      </c>
      <c r="B55" s="56" t="s">
        <v>147</v>
      </c>
      <c r="C55" s="57" t="s">
        <v>98</v>
      </c>
      <c r="D55" s="59">
        <v>4</v>
      </c>
      <c r="E55" s="59">
        <v>4</v>
      </c>
      <c r="F55" s="59">
        <v>4</v>
      </c>
      <c r="G55" s="59">
        <v>4</v>
      </c>
      <c r="H55" s="59">
        <v>4</v>
      </c>
      <c r="I55" s="59">
        <v>4</v>
      </c>
      <c r="J55" s="59">
        <v>4</v>
      </c>
    </row>
    <row r="56" spans="1:10" ht="51">
      <c r="A56" s="55" t="s">
        <v>148</v>
      </c>
      <c r="B56" s="40" t="s">
        <v>149</v>
      </c>
      <c r="C56" s="57" t="s">
        <v>98</v>
      </c>
      <c r="D56" s="59">
        <v>2</v>
      </c>
      <c r="E56" s="59">
        <v>6</v>
      </c>
      <c r="F56" s="59">
        <v>6</v>
      </c>
      <c r="G56" s="59">
        <v>6</v>
      </c>
      <c r="H56" s="59">
        <v>6</v>
      </c>
      <c r="I56" s="59">
        <v>6</v>
      </c>
      <c r="J56" s="59">
        <v>6</v>
      </c>
    </row>
    <row r="57" spans="1:10" ht="25.5">
      <c r="A57" s="55" t="s">
        <v>150</v>
      </c>
      <c r="B57" s="40" t="s">
        <v>151</v>
      </c>
      <c r="C57" s="57" t="s">
        <v>152</v>
      </c>
      <c r="D57" s="59"/>
      <c r="E57" s="59">
        <v>50</v>
      </c>
      <c r="F57" s="59">
        <v>50</v>
      </c>
      <c r="G57" s="59">
        <v>50</v>
      </c>
      <c r="H57" s="59">
        <v>50</v>
      </c>
      <c r="I57" s="59">
        <v>50</v>
      </c>
      <c r="J57" s="59">
        <v>50</v>
      </c>
    </row>
    <row r="58" spans="1:10" ht="12.75">
      <c r="A58" s="61"/>
      <c r="B58" s="61"/>
      <c r="C58" s="61"/>
      <c r="D58" s="61"/>
      <c r="E58" s="61"/>
      <c r="F58" s="61"/>
      <c r="G58" s="61"/>
      <c r="H58" s="61"/>
      <c r="I58" s="61"/>
      <c r="J58" s="61"/>
    </row>
  </sheetData>
  <sheetProtection selectLockedCells="1" selectUnlockedCells="1"/>
  <mergeCells count="21">
    <mergeCell ref="A6:A7"/>
    <mergeCell ref="A18:A20"/>
    <mergeCell ref="D6:J6"/>
    <mergeCell ref="A8:J8"/>
    <mergeCell ref="A5:J5"/>
    <mergeCell ref="F1:J1"/>
    <mergeCell ref="F2:J2"/>
    <mergeCell ref="F3:J3"/>
    <mergeCell ref="B4:J4"/>
    <mergeCell ref="A11:J11"/>
    <mergeCell ref="A15:A17"/>
    <mergeCell ref="A44:J44"/>
    <mergeCell ref="A42:J42"/>
    <mergeCell ref="A21:J21"/>
    <mergeCell ref="A50:A52"/>
    <mergeCell ref="C50:C52"/>
    <mergeCell ref="A46:J46"/>
    <mergeCell ref="A25:A27"/>
    <mergeCell ref="A38:J38"/>
    <mergeCell ref="A40:J40"/>
    <mergeCell ref="A32:J32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zoomScalePageLayoutView="0" workbookViewId="0" topLeftCell="A1">
      <selection activeCell="J3" sqref="J3"/>
    </sheetView>
  </sheetViews>
  <sheetFormatPr defaultColWidth="9.33203125" defaultRowHeight="12.75"/>
  <cols>
    <col min="1" max="1" width="5.5" style="0" customWidth="1"/>
    <col min="2" max="2" width="21.83203125" style="0" customWidth="1"/>
    <col min="4" max="4" width="11" style="0" bestFit="1" customWidth="1"/>
    <col min="5" max="5" width="10.66015625" style="0" bestFit="1" customWidth="1"/>
    <col min="7" max="7" width="5.5" style="0" customWidth="1"/>
    <col min="12" max="12" width="5.66015625" style="0" customWidth="1"/>
    <col min="14" max="14" width="10.66015625" style="0" bestFit="1" customWidth="1"/>
    <col min="17" max="17" width="5.66015625" style="0" customWidth="1"/>
  </cols>
  <sheetData>
    <row r="1" spans="27:32" ht="24.75" customHeight="1">
      <c r="AA1" s="162" t="s">
        <v>190</v>
      </c>
      <c r="AB1" s="162"/>
      <c r="AC1" s="162"/>
      <c r="AD1" s="162"/>
      <c r="AE1" s="162"/>
      <c r="AF1" s="162"/>
    </row>
    <row r="2" spans="27:32" ht="12.75">
      <c r="AA2" s="25" t="s">
        <v>187</v>
      </c>
      <c r="AB2" s="25"/>
      <c r="AC2" s="25"/>
      <c r="AD2" s="25"/>
      <c r="AE2" s="25"/>
      <c r="AF2" s="25"/>
    </row>
    <row r="3" spans="27:32" ht="12.75">
      <c r="AA3" s="25" t="s">
        <v>188</v>
      </c>
      <c r="AB3" s="25"/>
      <c r="AC3" s="25"/>
      <c r="AD3" s="25"/>
      <c r="AE3" s="25"/>
      <c r="AF3" s="26"/>
    </row>
    <row r="4" spans="25:32" ht="45.75" customHeight="1">
      <c r="Y4" s="163" t="s">
        <v>183</v>
      </c>
      <c r="Z4" s="163"/>
      <c r="AA4" s="163"/>
      <c r="AB4" s="163"/>
      <c r="AC4" s="163"/>
      <c r="AD4" s="163"/>
      <c r="AE4" s="163"/>
      <c r="AF4" s="163"/>
    </row>
    <row r="5" ht="15">
      <c r="Q5" s="20"/>
    </row>
    <row r="6" spans="5:11" ht="12.75" customHeight="1">
      <c r="E6" s="22"/>
      <c r="F6" s="22"/>
      <c r="G6" s="24" t="s">
        <v>154</v>
      </c>
      <c r="H6" s="23"/>
      <c r="I6" s="23"/>
      <c r="J6" s="23"/>
      <c r="K6" s="23"/>
    </row>
    <row r="7" spans="5:11" ht="12.75">
      <c r="E7" s="23"/>
      <c r="F7" s="23"/>
      <c r="G7" s="24" t="s">
        <v>155</v>
      </c>
      <c r="H7" s="23"/>
      <c r="I7" s="23"/>
      <c r="J7" s="23"/>
      <c r="K7" s="23"/>
    </row>
    <row r="8" ht="12.75">
      <c r="Q8" s="21"/>
    </row>
    <row r="9" ht="12.75">
      <c r="Q9" s="21" t="s">
        <v>165</v>
      </c>
    </row>
    <row r="10" spans="1:32" ht="38.25" customHeight="1">
      <c r="A10" s="160" t="s">
        <v>164</v>
      </c>
      <c r="B10" s="158" t="s">
        <v>163</v>
      </c>
      <c r="C10" s="158" t="s">
        <v>169</v>
      </c>
      <c r="D10" s="158"/>
      <c r="E10" s="158"/>
      <c r="F10" s="158"/>
      <c r="G10" s="158"/>
      <c r="H10" s="158" t="s">
        <v>170</v>
      </c>
      <c r="I10" s="158"/>
      <c r="J10" s="158"/>
      <c r="K10" s="158"/>
      <c r="L10" s="158"/>
      <c r="M10" s="158" t="s">
        <v>171</v>
      </c>
      <c r="N10" s="158"/>
      <c r="O10" s="158"/>
      <c r="P10" s="158"/>
      <c r="Q10" s="158"/>
      <c r="R10" s="158" t="s">
        <v>172</v>
      </c>
      <c r="S10" s="158"/>
      <c r="T10" s="158"/>
      <c r="U10" s="158"/>
      <c r="V10" s="158"/>
      <c r="W10" s="158" t="s">
        <v>173</v>
      </c>
      <c r="X10" s="158"/>
      <c r="Y10" s="158"/>
      <c r="Z10" s="158"/>
      <c r="AA10" s="158"/>
      <c r="AB10" s="158" t="s">
        <v>174</v>
      </c>
      <c r="AC10" s="158"/>
      <c r="AD10" s="158"/>
      <c r="AE10" s="158"/>
      <c r="AF10" s="158"/>
    </row>
    <row r="11" spans="1:32" ht="51">
      <c r="A11" s="161"/>
      <c r="B11" s="159"/>
      <c r="C11" s="70" t="s">
        <v>156</v>
      </c>
      <c r="D11" s="70" t="s">
        <v>157</v>
      </c>
      <c r="E11" s="70" t="s">
        <v>158</v>
      </c>
      <c r="F11" s="70" t="s">
        <v>159</v>
      </c>
      <c r="G11" s="70" t="s">
        <v>160</v>
      </c>
      <c r="H11" s="70" t="s">
        <v>156</v>
      </c>
      <c r="I11" s="70" t="s">
        <v>157</v>
      </c>
      <c r="J11" s="70" t="s">
        <v>158</v>
      </c>
      <c r="K11" s="70" t="s">
        <v>159</v>
      </c>
      <c r="L11" s="70" t="s">
        <v>160</v>
      </c>
      <c r="M11" s="70" t="s">
        <v>161</v>
      </c>
      <c r="N11" s="70" t="s">
        <v>157</v>
      </c>
      <c r="O11" s="70" t="s">
        <v>158</v>
      </c>
      <c r="P11" s="70" t="s">
        <v>159</v>
      </c>
      <c r="Q11" s="70" t="s">
        <v>160</v>
      </c>
      <c r="R11" s="70" t="s">
        <v>156</v>
      </c>
      <c r="S11" s="70" t="s">
        <v>157</v>
      </c>
      <c r="T11" s="70" t="s">
        <v>158</v>
      </c>
      <c r="U11" s="70" t="s">
        <v>159</v>
      </c>
      <c r="V11" s="70" t="s">
        <v>160</v>
      </c>
      <c r="W11" s="70" t="s">
        <v>156</v>
      </c>
      <c r="X11" s="70" t="s">
        <v>157</v>
      </c>
      <c r="Y11" s="70" t="s">
        <v>158</v>
      </c>
      <c r="Z11" s="70" t="s">
        <v>159</v>
      </c>
      <c r="AA11" s="70" t="s">
        <v>160</v>
      </c>
      <c r="AB11" s="70" t="s">
        <v>161</v>
      </c>
      <c r="AC11" s="70" t="s">
        <v>157</v>
      </c>
      <c r="AD11" s="70" t="s">
        <v>158</v>
      </c>
      <c r="AE11" s="70" t="s">
        <v>159</v>
      </c>
      <c r="AF11" s="70" t="s">
        <v>160</v>
      </c>
    </row>
    <row r="12" spans="1:32" ht="72" customHeight="1">
      <c r="A12" s="71">
        <v>1</v>
      </c>
      <c r="B12" s="72" t="s">
        <v>166</v>
      </c>
      <c r="C12" s="71">
        <v>0</v>
      </c>
      <c r="D12" s="73">
        <v>5961.957</v>
      </c>
      <c r="E12" s="73">
        <v>1983.1</v>
      </c>
      <c r="F12" s="71">
        <v>0</v>
      </c>
      <c r="G12" s="71">
        <v>0</v>
      </c>
      <c r="H12" s="71">
        <v>0</v>
      </c>
      <c r="I12" s="71">
        <v>5976.43</v>
      </c>
      <c r="J12" s="71">
        <v>779.4</v>
      </c>
      <c r="K12" s="71">
        <v>0</v>
      </c>
      <c r="L12" s="71">
        <v>0</v>
      </c>
      <c r="M12" s="71">
        <v>0</v>
      </c>
      <c r="N12" s="71">
        <v>4270.7</v>
      </c>
      <c r="O12" s="71">
        <v>781.1</v>
      </c>
      <c r="P12" s="71">
        <v>0</v>
      </c>
      <c r="Q12" s="71">
        <v>0</v>
      </c>
      <c r="R12" s="71">
        <v>0</v>
      </c>
      <c r="S12" s="71">
        <v>4441.528</v>
      </c>
      <c r="T12" s="71">
        <v>812.344</v>
      </c>
      <c r="U12" s="71">
        <v>0</v>
      </c>
      <c r="V12" s="71">
        <v>0</v>
      </c>
      <c r="W12" s="71">
        <v>0</v>
      </c>
      <c r="X12" s="71">
        <v>4619.189</v>
      </c>
      <c r="Y12" s="74">
        <v>844.837</v>
      </c>
      <c r="Z12" s="71">
        <v>0</v>
      </c>
      <c r="AA12" s="71">
        <v>0</v>
      </c>
      <c r="AB12" s="71">
        <v>0</v>
      </c>
      <c r="AC12" s="71">
        <v>4803.957</v>
      </c>
      <c r="AD12" s="71">
        <v>878.631</v>
      </c>
      <c r="AE12" s="71">
        <v>0</v>
      </c>
      <c r="AF12" s="71">
        <v>0</v>
      </c>
    </row>
    <row r="13" spans="1:32" ht="93.75" customHeight="1">
      <c r="A13" s="71">
        <v>2</v>
      </c>
      <c r="B13" s="72" t="s">
        <v>167</v>
      </c>
      <c r="C13" s="71">
        <v>0</v>
      </c>
      <c r="D13" s="73">
        <v>1245.2</v>
      </c>
      <c r="E13" s="73">
        <v>169.8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/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</row>
    <row r="14" spans="1:32" ht="12.75">
      <c r="A14" s="72"/>
      <c r="B14" s="75" t="s">
        <v>162</v>
      </c>
      <c r="C14" s="76">
        <v>0</v>
      </c>
      <c r="D14" s="83">
        <f>D12+D13</f>
        <v>7207.157</v>
      </c>
      <c r="E14" s="83">
        <f aca="true" t="shared" si="0" ref="E14:AF14">E12+E13</f>
        <v>2152.9</v>
      </c>
      <c r="F14" s="76">
        <f t="shared" si="0"/>
        <v>0</v>
      </c>
      <c r="G14" s="76">
        <f t="shared" si="0"/>
        <v>0</v>
      </c>
      <c r="H14" s="76">
        <f t="shared" si="0"/>
        <v>0</v>
      </c>
      <c r="I14" s="76">
        <f t="shared" si="0"/>
        <v>5976.43</v>
      </c>
      <c r="J14" s="76">
        <f t="shared" si="0"/>
        <v>779.4</v>
      </c>
      <c r="K14" s="76">
        <f t="shared" si="0"/>
        <v>0</v>
      </c>
      <c r="L14" s="76">
        <f t="shared" si="0"/>
        <v>0</v>
      </c>
      <c r="M14" s="76">
        <f t="shared" si="0"/>
        <v>0</v>
      </c>
      <c r="N14" s="76">
        <f t="shared" si="0"/>
        <v>4270.7</v>
      </c>
      <c r="O14" s="76">
        <f t="shared" si="0"/>
        <v>781.1</v>
      </c>
      <c r="P14" s="76">
        <f t="shared" si="0"/>
        <v>0</v>
      </c>
      <c r="Q14" s="76">
        <f t="shared" si="0"/>
        <v>0</v>
      </c>
      <c r="R14" s="76">
        <f t="shared" si="0"/>
        <v>0</v>
      </c>
      <c r="S14" s="76">
        <f t="shared" si="0"/>
        <v>4441.528</v>
      </c>
      <c r="T14" s="76">
        <f t="shared" si="0"/>
        <v>812.344</v>
      </c>
      <c r="U14" s="76">
        <f t="shared" si="0"/>
        <v>0</v>
      </c>
      <c r="V14" s="76">
        <f t="shared" si="0"/>
        <v>0</v>
      </c>
      <c r="W14" s="76">
        <f t="shared" si="0"/>
        <v>0</v>
      </c>
      <c r="X14" s="76">
        <f t="shared" si="0"/>
        <v>4619.189</v>
      </c>
      <c r="Y14" s="76">
        <f>Y12+Y13</f>
        <v>844.837</v>
      </c>
      <c r="Z14" s="76">
        <f t="shared" si="0"/>
        <v>0</v>
      </c>
      <c r="AA14" s="76">
        <f t="shared" si="0"/>
        <v>0</v>
      </c>
      <c r="AB14" s="76">
        <f t="shared" si="0"/>
        <v>0</v>
      </c>
      <c r="AC14" s="76">
        <f t="shared" si="0"/>
        <v>4803.957</v>
      </c>
      <c r="AD14" s="76">
        <f t="shared" si="0"/>
        <v>878.631</v>
      </c>
      <c r="AE14" s="76">
        <f t="shared" si="0"/>
        <v>0</v>
      </c>
      <c r="AF14" s="76">
        <f t="shared" si="0"/>
        <v>0</v>
      </c>
    </row>
    <row r="15" spans="1:17" ht="15.75">
      <c r="A15" s="156"/>
      <c r="B15" s="156"/>
      <c r="C15" s="156"/>
      <c r="D15" s="156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</sheetData>
  <sheetProtection/>
  <mergeCells count="12">
    <mergeCell ref="R10:V10"/>
    <mergeCell ref="AA1:AF1"/>
    <mergeCell ref="W10:AA10"/>
    <mergeCell ref="AB10:AF10"/>
    <mergeCell ref="Y4:AF4"/>
    <mergeCell ref="A15:D15"/>
    <mergeCell ref="E15:Q15"/>
    <mergeCell ref="C10:G10"/>
    <mergeCell ref="H10:L10"/>
    <mergeCell ref="M10:Q10"/>
    <mergeCell ref="B10:B11"/>
    <mergeCell ref="A10:A1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12</cp:lastModifiedBy>
  <cp:lastPrinted>2020-12-02T09:01:42Z</cp:lastPrinted>
  <dcterms:created xsi:type="dcterms:W3CDTF">2018-12-20T11:19:06Z</dcterms:created>
  <dcterms:modified xsi:type="dcterms:W3CDTF">2020-12-14T12:30:11Z</dcterms:modified>
  <cp:category/>
  <cp:version/>
  <cp:contentType/>
  <cp:contentStatus/>
</cp:coreProperties>
</file>