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  <definedName name="_xlnm.Print_Titles" localSheetId="1">'Приложение 2'!$7:$9</definedName>
  </definedNames>
  <calcPr fullCalcOnLoad="1"/>
</workbook>
</file>

<file path=xl/sharedStrings.xml><?xml version="1.0" encoding="utf-8"?>
<sst xmlns="http://schemas.openxmlformats.org/spreadsheetml/2006/main" count="105" uniqueCount="54">
  <si>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</si>
  <si>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</si>
  <si>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</si>
  <si>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</si>
  <si>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</si>
  <si>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</si>
  <si>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</si>
  <si>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</si>
  <si>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</si>
  <si>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</si>
  <si>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</si>
  <si>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</si>
  <si>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</si>
  <si>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</si>
  <si>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1.1.</t>
  </si>
  <si>
    <t>Субсидирование затрат, связанных с приобретением оборудования в целях создания и (или) развития и (или) модернизации производства товаров</t>
  </si>
  <si>
    <t>Имущественная поддержка субъектов малого и среднего предпринимательства</t>
  </si>
  <si>
    <t>Расширение доступа субъектов малого и среднего предпринимательства к финансовым ресурсам</t>
  </si>
  <si>
    <t>Единица измерения</t>
  </si>
  <si>
    <t>Значение показателя (индикатора)</t>
  </si>
  <si>
    <t>ед.</t>
  </si>
  <si>
    <t>1.2.</t>
  </si>
  <si>
    <t>Количество СМиСП, которым передано во владение и (или) в пользование муниципальное имущество,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условиях, всего</t>
  </si>
  <si>
    <t>количество созданных рабочих мест</t>
  </si>
  <si>
    <t>количество СМиСП, получивших поддержку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</si>
  <si>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</si>
  <si>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Подпрограмма 1
Поддержка субъектов малого и среднего предпринимательства</t>
  </si>
  <si>
    <t>1.1.1.</t>
  </si>
  <si>
    <t>1.1.2.</t>
  </si>
  <si>
    <t>1.1.3.</t>
  </si>
  <si>
    <t>1.2.1.</t>
  </si>
  <si>
    <t>Комитет по управлению муниципальным имуществом и земельными ресурсами администрации</t>
  </si>
  <si>
    <t>1.1.4.</t>
  </si>
  <si>
    <t>1.1.5.</t>
  </si>
  <si>
    <t>Субсидирование части затрат субъектов малого и среднего предпринимательства, занимающихся социально значимыми видами деятельности</t>
  </si>
  <si>
    <t>Субсидирование процентной ставки по кредитам, выданным субъектам малого и среднего предпринимательства на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услуг).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</si>
  <si>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</si>
  <si>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отдел экономического развития и инвестиционной политики администрации, отдел бухгалтерского учета администрации, комитет по управлению муниципальным имуществом и земельными ресурсами администрации, ФПМСП «Социально-деловой центр»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</si>
  <si>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</si>
  <si>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Базовый период 2017 год</t>
  </si>
  <si>
    <t>Приложение 2</t>
  </si>
  <si>
    <t>План реализации мероприятий 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2019-2025 годы</t>
  </si>
  <si>
    <t>Сведения
о показателях (индикаторах)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2019 - 2025 годы и их значения</t>
  </si>
  <si>
    <t>I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</si>
  <si>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</si>
  <si>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</si>
  <si>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</si>
  <si>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Число субъектов малого и среднего предпринимательства в расчете на 1 тыс. человек населения</t>
  </si>
  <si>
    <t>Субсидирование затрат субъектов малого предпринимательства,  связанных с организацией предпринимательской деятельности или с уплатой первого взноса при заключении договоров лизинга оборудования</t>
  </si>
  <si>
    <t>от ____________2021 № ___-п</t>
  </si>
  <si>
    <t>Приложение 4 
к постановлению администраци Сланцевского муниципального района</t>
  </si>
  <si>
    <t>Приложение 1</t>
  </si>
  <si>
    <t>к подпрограмме 1 "Поддержка субъектов малого и среднего предпринимательства" к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2019-2025 годы</t>
  </si>
  <si>
    <t>Приложение 5 
к постановлению администраци Сланцевского муниципального района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</si>
</sst>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9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 indent="3"/>
    </xf>
    <xf numFmtId="175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2" fillId="22" borderId="10" xfId="0" applyNumberFormat="1" applyFont="1" applyFill="1" applyBorder="1" applyAlignment="1">
      <alignment horizontal="center" vertical="center"/>
    </xf>
    <xf numFmtId="175" fontId="2" fillId="4" borderId="10" xfId="0" applyNumberFormat="1" applyFont="1" applyFill="1" applyBorder="1" applyAlignment="1">
      <alignment horizontal="center" vertical="center"/>
    </xf>
    <xf numFmtId="175" fontId="2" fillId="24" borderId="10" xfId="0" applyNumberFormat="1" applyFont="1" applyFill="1" applyBorder="1" applyAlignment="1">
      <alignment horizontal="center" vertical="center"/>
    </xf>
    <xf numFmtId="175" fontId="2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showZero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59" sqref="L59"/>
    </sheetView>
  </sheetViews>
  <sheetFormatPr defaultColWidth="9.125" defaultRowHeight="12.75"/>
  <cols>
    <col min="1" max="1" width="4.75390625" style="1" customWidth="1"/>
    <col min="2" max="2" width="35.00390625" style="2" customWidth="1"/>
    <col min="3" max="3" width="30.875" style="8" customWidth="1"/>
    <col min="4" max="4" width="6.75390625" style="2" customWidth="1"/>
    <col min="5" max="5" width="7.125" style="2" customWidth="1"/>
    <col min="6" max="6" width="6.375" style="2" customWidth="1"/>
    <col min="7" max="7" width="12.375" style="2" bestFit="1" customWidth="1"/>
    <col min="8" max="8" width="11.125" style="2" customWidth="1"/>
    <col min="9" max="9" width="13.125" style="2" bestFit="1" customWidth="1"/>
    <col min="10" max="10" width="11.625" style="2" customWidth="1"/>
    <col min="11" max="11" width="6.625" style="2" customWidth="1"/>
    <col min="12" max="16384" width="9.125" style="2" customWidth="1"/>
  </cols>
  <sheetData>
    <row r="1" spans="6:11" ht="28.5" customHeight="1">
      <c r="F1" s="53" t="s">
        <v>50</v>
      </c>
      <c r="G1" s="54"/>
      <c r="H1" s="54"/>
      <c r="I1" s="54"/>
      <c r="J1" s="54"/>
      <c r="K1" s="54"/>
    </row>
    <row r="2" spans="6:11" ht="14.25" customHeight="1">
      <c r="F2" s="54" t="s">
        <v>49</v>
      </c>
      <c r="G2" s="54"/>
      <c r="H2" s="54"/>
      <c r="I2" s="54"/>
      <c r="J2" s="54"/>
      <c r="K2" s="54"/>
    </row>
    <row r="3" spans="2:11" ht="19.5" customHeight="1">
      <c r="B3" s="5"/>
      <c r="C3" s="6"/>
      <c r="F3" s="54" t="s">
        <v>51</v>
      </c>
      <c r="G3" s="54"/>
      <c r="H3" s="54"/>
      <c r="I3" s="54"/>
      <c r="J3" s="54"/>
      <c r="K3" s="54"/>
    </row>
    <row r="4" spans="2:22" ht="66" customHeight="1">
      <c r="B4" s="5"/>
      <c r="C4" s="6"/>
      <c r="F4" s="62" t="s">
        <v>52</v>
      </c>
      <c r="G4" s="62"/>
      <c r="H4" s="62"/>
      <c r="I4" s="62"/>
      <c r="J4" s="62"/>
      <c r="K4" s="62"/>
      <c r="Q4" s="34"/>
      <c r="R4" s="34"/>
      <c r="S4" s="34"/>
      <c r="T4" s="34"/>
      <c r="U4" s="34"/>
      <c r="V4" s="34"/>
    </row>
    <row r="5" spans="1:11" ht="12.75">
      <c r="A5" s="63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3"/>
      <c r="B6" s="3"/>
      <c r="C6" s="7"/>
      <c r="D6" s="3"/>
      <c r="E6" s="3"/>
      <c r="F6" s="3"/>
      <c r="G6" s="3"/>
      <c r="H6" s="3"/>
      <c r="I6" s="3"/>
      <c r="J6" s="3"/>
      <c r="K6" s="3"/>
    </row>
    <row r="7" spans="1:11" ht="32.25" customHeight="1">
      <c r="A7" s="65"/>
      <c r="B7" s="66" t="s">
        <v>0</v>
      </c>
      <c r="C7" s="60" t="s">
        <v>1</v>
      </c>
      <c r="D7" s="61" t="s">
        <v>2</v>
      </c>
      <c r="E7" s="61"/>
      <c r="F7" s="12" t="s">
        <v>3</v>
      </c>
      <c r="G7" s="52" t="s">
        <v>4</v>
      </c>
      <c r="H7" s="52"/>
      <c r="I7" s="52"/>
      <c r="J7" s="52"/>
      <c r="K7" s="52"/>
    </row>
    <row r="8" spans="1:11" ht="24.75" customHeight="1">
      <c r="A8" s="65"/>
      <c r="B8" s="66"/>
      <c r="C8" s="60"/>
      <c r="D8" s="10" t="s">
        <v>5</v>
      </c>
      <c r="E8" s="10" t="s">
        <v>6</v>
      </c>
      <c r="F8" s="12"/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</row>
    <row r="9" spans="1:11" ht="12.75">
      <c r="A9" s="9">
        <v>1</v>
      </c>
      <c r="B9" s="9">
        <v>2</v>
      </c>
      <c r="C9" s="11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ht="13.5">
      <c r="A10" s="57">
        <v>1</v>
      </c>
      <c r="B10" s="64" t="s">
        <v>26</v>
      </c>
      <c r="C10" s="55" t="s">
        <v>37</v>
      </c>
      <c r="D10" s="52">
        <v>2019</v>
      </c>
      <c r="E10" s="52">
        <v>2025</v>
      </c>
      <c r="F10" s="12">
        <v>2019</v>
      </c>
      <c r="G10" s="28">
        <f aca="true" t="shared" si="0" ref="G10:G16">H10+I10+J10+K10</f>
        <v>10625</v>
      </c>
      <c r="H10" s="28">
        <f aca="true" t="shared" si="1" ref="H10:K11">H18+H66</f>
        <v>0</v>
      </c>
      <c r="I10" s="28">
        <f t="shared" si="1"/>
        <v>10000</v>
      </c>
      <c r="J10" s="28">
        <f t="shared" si="1"/>
        <v>625</v>
      </c>
      <c r="K10" s="24">
        <f t="shared" si="1"/>
        <v>0</v>
      </c>
    </row>
    <row r="11" spans="1:11" ht="13.5">
      <c r="A11" s="57"/>
      <c r="B11" s="64"/>
      <c r="C11" s="55"/>
      <c r="D11" s="52"/>
      <c r="E11" s="52"/>
      <c r="F11" s="12">
        <v>2020</v>
      </c>
      <c r="G11" s="28">
        <f t="shared" si="0"/>
        <v>10625</v>
      </c>
      <c r="H11" s="28">
        <f t="shared" si="1"/>
        <v>0</v>
      </c>
      <c r="I11" s="28">
        <f>I19+I67</f>
        <v>10000</v>
      </c>
      <c r="J11" s="28">
        <f t="shared" si="1"/>
        <v>625</v>
      </c>
      <c r="K11" s="24">
        <f t="shared" si="1"/>
        <v>0</v>
      </c>
    </row>
    <row r="12" spans="1:11" ht="13.5">
      <c r="A12" s="57"/>
      <c r="B12" s="64"/>
      <c r="C12" s="55"/>
      <c r="D12" s="52"/>
      <c r="E12" s="52"/>
      <c r="F12" s="12">
        <v>2021</v>
      </c>
      <c r="G12" s="28">
        <f t="shared" si="0"/>
        <v>10625</v>
      </c>
      <c r="H12" s="28">
        <f>H20+H72</f>
        <v>0</v>
      </c>
      <c r="I12" s="28">
        <f>I20+I68</f>
        <v>10000</v>
      </c>
      <c r="J12" s="28">
        <f>J20+J72</f>
        <v>625</v>
      </c>
      <c r="K12" s="24">
        <f>K20+K72</f>
        <v>0</v>
      </c>
    </row>
    <row r="13" spans="1:11" ht="13.5">
      <c r="A13" s="57"/>
      <c r="B13" s="64"/>
      <c r="C13" s="55"/>
      <c r="D13" s="52"/>
      <c r="E13" s="52"/>
      <c r="F13" s="12">
        <v>2022</v>
      </c>
      <c r="G13" s="28">
        <f t="shared" si="0"/>
        <v>10453.3</v>
      </c>
      <c r="H13" s="28"/>
      <c r="I13" s="28">
        <f aca="true" t="shared" si="2" ref="I13:J16">I21+I73</f>
        <v>9776</v>
      </c>
      <c r="J13" s="28">
        <f t="shared" si="2"/>
        <v>677.3000000000001</v>
      </c>
      <c r="K13" s="24"/>
    </row>
    <row r="14" spans="1:11" ht="13.5">
      <c r="A14" s="57"/>
      <c r="B14" s="64"/>
      <c r="C14" s="55"/>
      <c r="D14" s="52"/>
      <c r="E14" s="52"/>
      <c r="F14" s="12">
        <v>2023</v>
      </c>
      <c r="G14" s="28">
        <f t="shared" si="0"/>
        <v>10466.8</v>
      </c>
      <c r="H14" s="28"/>
      <c r="I14" s="28">
        <f t="shared" si="2"/>
        <v>9778</v>
      </c>
      <c r="J14" s="28">
        <f t="shared" si="2"/>
        <v>688.8000000000001</v>
      </c>
      <c r="K14" s="24"/>
    </row>
    <row r="15" spans="1:11" ht="13.5">
      <c r="A15" s="57"/>
      <c r="B15" s="64"/>
      <c r="C15" s="55"/>
      <c r="D15" s="52"/>
      <c r="E15" s="52"/>
      <c r="F15" s="12">
        <v>2024</v>
      </c>
      <c r="G15" s="28">
        <f t="shared" si="0"/>
        <v>741.623</v>
      </c>
      <c r="H15" s="28"/>
      <c r="I15" s="28">
        <f t="shared" si="2"/>
        <v>0</v>
      </c>
      <c r="J15" s="28">
        <f t="shared" si="2"/>
        <v>741.623</v>
      </c>
      <c r="K15" s="24"/>
    </row>
    <row r="16" spans="1:11" ht="13.5">
      <c r="A16" s="57"/>
      <c r="B16" s="64"/>
      <c r="C16" s="55"/>
      <c r="D16" s="52"/>
      <c r="E16" s="52"/>
      <c r="F16" s="35">
        <v>2025</v>
      </c>
      <c r="G16" s="28">
        <f t="shared" si="0"/>
        <v>771.288</v>
      </c>
      <c r="H16" s="40"/>
      <c r="I16" s="28">
        <f t="shared" si="2"/>
        <v>0</v>
      </c>
      <c r="J16" s="28">
        <f t="shared" si="2"/>
        <v>771.288</v>
      </c>
      <c r="K16" s="35"/>
    </row>
    <row r="17" spans="1:11" ht="12.75">
      <c r="A17" s="57"/>
      <c r="B17" s="51" t="s">
        <v>13</v>
      </c>
      <c r="C17" s="51"/>
      <c r="D17" s="51"/>
      <c r="E17" s="51"/>
      <c r="F17" s="51"/>
      <c r="G17" s="27">
        <f>SUM(G10:G16)</f>
        <v>54308.011000000006</v>
      </c>
      <c r="H17" s="27">
        <f>SUM(H10:H16)</f>
        <v>0</v>
      </c>
      <c r="I17" s="27">
        <f>SUM(I10:I16)</f>
        <v>49554</v>
      </c>
      <c r="J17" s="27">
        <f>SUM(J10:J16)</f>
        <v>4754.011</v>
      </c>
      <c r="K17" s="25">
        <f>SUM(K10:K16)</f>
        <v>0</v>
      </c>
    </row>
    <row r="18" spans="1:11" ht="23.25" customHeight="1">
      <c r="A18" s="57" t="s">
        <v>14</v>
      </c>
      <c r="B18" s="64" t="s">
        <v>17</v>
      </c>
      <c r="C18" s="55" t="s">
        <v>38</v>
      </c>
      <c r="D18" s="52">
        <v>2019</v>
      </c>
      <c r="E18" s="52">
        <v>2025</v>
      </c>
      <c r="F18" s="12">
        <v>2019</v>
      </c>
      <c r="G18" s="27">
        <f aca="true" t="shared" si="3" ref="G18:G40">H18+I18+J18+K18</f>
        <v>10625</v>
      </c>
      <c r="H18" s="32">
        <f aca="true" t="shared" si="4" ref="H18:H24">H26+H34+H50++H58</f>
        <v>0</v>
      </c>
      <c r="I18" s="32">
        <f>I26+I34+I50++I58+I42</f>
        <v>10000</v>
      </c>
      <c r="J18" s="32">
        <f>J26+J34+J50++J58+J42</f>
        <v>625</v>
      </c>
      <c r="K18" s="26">
        <f aca="true" t="shared" si="5" ref="K18:K25">K26+K34+K50++K58</f>
        <v>0</v>
      </c>
    </row>
    <row r="19" spans="1:11" ht="23.25" customHeight="1">
      <c r="A19" s="57"/>
      <c r="B19" s="64"/>
      <c r="C19" s="55"/>
      <c r="D19" s="52"/>
      <c r="E19" s="52"/>
      <c r="F19" s="12">
        <v>2020</v>
      </c>
      <c r="G19" s="27">
        <f t="shared" si="3"/>
        <v>10625</v>
      </c>
      <c r="H19" s="32">
        <f t="shared" si="4"/>
        <v>0</v>
      </c>
      <c r="I19" s="44">
        <f aca="true" t="shared" si="6" ref="I19:J24">I27+I35+I51++I59+I43</f>
        <v>10000</v>
      </c>
      <c r="J19" s="44">
        <f t="shared" si="6"/>
        <v>625</v>
      </c>
      <c r="K19" s="26">
        <f t="shared" si="5"/>
        <v>0</v>
      </c>
    </row>
    <row r="20" spans="1:11" ht="23.25" customHeight="1">
      <c r="A20" s="57"/>
      <c r="B20" s="64"/>
      <c r="C20" s="55"/>
      <c r="D20" s="52"/>
      <c r="E20" s="52"/>
      <c r="F20" s="12">
        <v>2021</v>
      </c>
      <c r="G20" s="27">
        <f t="shared" si="3"/>
        <v>10625</v>
      </c>
      <c r="H20" s="32">
        <f t="shared" si="4"/>
        <v>0</v>
      </c>
      <c r="I20" s="45">
        <f t="shared" si="6"/>
        <v>10000</v>
      </c>
      <c r="J20" s="45">
        <f t="shared" si="6"/>
        <v>625</v>
      </c>
      <c r="K20" s="26">
        <f t="shared" si="5"/>
        <v>0</v>
      </c>
    </row>
    <row r="21" spans="1:11" ht="20.25" customHeight="1">
      <c r="A21" s="57"/>
      <c r="B21" s="64"/>
      <c r="C21" s="55"/>
      <c r="D21" s="52"/>
      <c r="E21" s="52"/>
      <c r="F21" s="12">
        <v>2022</v>
      </c>
      <c r="G21" s="27">
        <f t="shared" si="3"/>
        <v>10453.3</v>
      </c>
      <c r="H21" s="32">
        <f t="shared" si="4"/>
        <v>0</v>
      </c>
      <c r="I21" s="47">
        <f t="shared" si="6"/>
        <v>9776</v>
      </c>
      <c r="J21" s="47">
        <f>J29+J37+J53++J61+J45</f>
        <v>677.3000000000001</v>
      </c>
      <c r="K21" s="26">
        <f t="shared" si="5"/>
        <v>0</v>
      </c>
    </row>
    <row r="22" spans="1:11" ht="12.75">
      <c r="A22" s="57"/>
      <c r="B22" s="64"/>
      <c r="C22" s="55"/>
      <c r="D22" s="52"/>
      <c r="E22" s="52"/>
      <c r="F22" s="12">
        <v>2023</v>
      </c>
      <c r="G22" s="27">
        <f t="shared" si="3"/>
        <v>10466.8</v>
      </c>
      <c r="H22" s="32">
        <f t="shared" si="4"/>
        <v>0</v>
      </c>
      <c r="I22" s="46">
        <f t="shared" si="6"/>
        <v>9778</v>
      </c>
      <c r="J22" s="46">
        <f>J30+J38+J54++J62+J46</f>
        <v>688.8000000000001</v>
      </c>
      <c r="K22" s="26">
        <f t="shared" si="5"/>
        <v>0</v>
      </c>
    </row>
    <row r="23" spans="1:11" ht="12.75">
      <c r="A23" s="57"/>
      <c r="B23" s="64"/>
      <c r="C23" s="55"/>
      <c r="D23" s="52"/>
      <c r="E23" s="52"/>
      <c r="F23" s="12">
        <v>2024</v>
      </c>
      <c r="G23" s="27">
        <f t="shared" si="3"/>
        <v>741.623</v>
      </c>
      <c r="H23" s="32">
        <f t="shared" si="4"/>
        <v>0</v>
      </c>
      <c r="I23" s="32">
        <f t="shared" si="6"/>
        <v>0</v>
      </c>
      <c r="J23" s="32">
        <f>J31+J39+J55++J63+J47</f>
        <v>741.623</v>
      </c>
      <c r="K23" s="26">
        <f t="shared" si="5"/>
        <v>0</v>
      </c>
    </row>
    <row r="24" spans="1:11" ht="12.75">
      <c r="A24" s="57"/>
      <c r="B24" s="64"/>
      <c r="C24" s="55"/>
      <c r="D24" s="52"/>
      <c r="E24" s="52"/>
      <c r="F24" s="12">
        <v>2025</v>
      </c>
      <c r="G24" s="27">
        <f t="shared" si="3"/>
        <v>771.288</v>
      </c>
      <c r="H24" s="32">
        <f t="shared" si="4"/>
        <v>0</v>
      </c>
      <c r="I24" s="32">
        <f t="shared" si="6"/>
        <v>0</v>
      </c>
      <c r="J24" s="32">
        <f>J32+J40+J56++J64+J48</f>
        <v>771.288</v>
      </c>
      <c r="K24" s="26">
        <f t="shared" si="5"/>
        <v>0</v>
      </c>
    </row>
    <row r="25" spans="1:11" ht="12.75">
      <c r="A25" s="57"/>
      <c r="B25" s="51" t="s">
        <v>13</v>
      </c>
      <c r="C25" s="51"/>
      <c r="D25" s="51"/>
      <c r="E25" s="51"/>
      <c r="F25" s="51"/>
      <c r="G25" s="27">
        <f>H25+I25+J25+K25</f>
        <v>54308.011</v>
      </c>
      <c r="H25" s="27">
        <f>SUM(H18:H24)</f>
        <v>0</v>
      </c>
      <c r="I25" s="27">
        <f>SUM(I18:I24)</f>
        <v>49554</v>
      </c>
      <c r="J25" s="27">
        <f>SUM(J18:J24)</f>
        <v>4754.011</v>
      </c>
      <c r="K25" s="25">
        <f t="shared" si="5"/>
        <v>0</v>
      </c>
    </row>
    <row r="26" spans="1:11" ht="12.75">
      <c r="A26" s="59" t="s">
        <v>27</v>
      </c>
      <c r="B26" s="58" t="s">
        <v>36</v>
      </c>
      <c r="C26" s="55" t="s">
        <v>38</v>
      </c>
      <c r="D26" s="52">
        <v>2019</v>
      </c>
      <c r="E26" s="52">
        <v>2025</v>
      </c>
      <c r="F26" s="12">
        <v>2019</v>
      </c>
      <c r="G26" s="32">
        <f t="shared" si="3"/>
        <v>4325</v>
      </c>
      <c r="H26" s="32"/>
      <c r="I26" s="32">
        <v>4000</v>
      </c>
      <c r="J26" s="32">
        <v>325</v>
      </c>
      <c r="K26" s="18">
        <v>0</v>
      </c>
    </row>
    <row r="27" spans="1:11" ht="12.75">
      <c r="A27" s="59"/>
      <c r="B27" s="58"/>
      <c r="C27" s="55"/>
      <c r="D27" s="52"/>
      <c r="E27" s="52"/>
      <c r="F27" s="12">
        <v>2020</v>
      </c>
      <c r="G27" s="32">
        <f t="shared" si="3"/>
        <v>4325</v>
      </c>
      <c r="H27" s="32"/>
      <c r="I27" s="44">
        <v>4070.58824</v>
      </c>
      <c r="J27" s="44">
        <v>254.41176</v>
      </c>
      <c r="K27" s="18">
        <v>0</v>
      </c>
    </row>
    <row r="28" spans="1:11" ht="12.75">
      <c r="A28" s="59"/>
      <c r="B28" s="58"/>
      <c r="C28" s="55"/>
      <c r="D28" s="52"/>
      <c r="E28" s="52"/>
      <c r="F28" s="12">
        <v>2021</v>
      </c>
      <c r="G28" s="32">
        <f t="shared" si="3"/>
        <v>4325.00003</v>
      </c>
      <c r="H28" s="32"/>
      <c r="I28" s="45">
        <v>4070.58823</v>
      </c>
      <c r="J28" s="45">
        <v>254.4118</v>
      </c>
      <c r="K28" s="18">
        <v>0</v>
      </c>
    </row>
    <row r="29" spans="1:11" ht="12.75">
      <c r="A29" s="59"/>
      <c r="B29" s="58"/>
      <c r="C29" s="55"/>
      <c r="D29" s="52"/>
      <c r="E29" s="52"/>
      <c r="F29" s="12">
        <v>2022</v>
      </c>
      <c r="G29" s="32">
        <f t="shared" si="3"/>
        <v>4253.3</v>
      </c>
      <c r="H29" s="32"/>
      <c r="I29" s="47">
        <v>3977.7162</v>
      </c>
      <c r="J29" s="47">
        <v>275.5838</v>
      </c>
      <c r="K29" s="18"/>
    </row>
    <row r="30" spans="1:11" ht="15" customHeight="1">
      <c r="A30" s="59"/>
      <c r="B30" s="58"/>
      <c r="C30" s="55"/>
      <c r="D30" s="52"/>
      <c r="E30" s="52"/>
      <c r="F30" s="12">
        <v>2023</v>
      </c>
      <c r="G30" s="32">
        <f t="shared" si="3"/>
        <v>4266.8</v>
      </c>
      <c r="H30" s="32"/>
      <c r="I30" s="46">
        <v>3986.01009</v>
      </c>
      <c r="J30" s="46">
        <v>280.78991</v>
      </c>
      <c r="K30" s="18"/>
    </row>
    <row r="31" spans="1:11" ht="12.75">
      <c r="A31" s="59"/>
      <c r="B31" s="58"/>
      <c r="C31" s="55"/>
      <c r="D31" s="52"/>
      <c r="E31" s="52"/>
      <c r="F31" s="12">
        <v>2024</v>
      </c>
      <c r="G31" s="32">
        <f t="shared" si="3"/>
        <v>741.623</v>
      </c>
      <c r="H31" s="32"/>
      <c r="I31" s="32"/>
      <c r="J31" s="32">
        <v>741.623</v>
      </c>
      <c r="K31" s="18"/>
    </row>
    <row r="32" spans="1:11" ht="42" customHeight="1">
      <c r="A32" s="59"/>
      <c r="B32" s="58"/>
      <c r="C32" s="55"/>
      <c r="D32" s="52"/>
      <c r="E32" s="52"/>
      <c r="F32" s="12">
        <v>2025</v>
      </c>
      <c r="G32" s="32">
        <f t="shared" si="3"/>
        <v>771.288</v>
      </c>
      <c r="H32" s="40"/>
      <c r="I32" s="32"/>
      <c r="J32" s="32">
        <v>771.288</v>
      </c>
      <c r="K32" s="35"/>
    </row>
    <row r="33" spans="1:11" ht="12.75">
      <c r="A33" s="59"/>
      <c r="B33" s="51" t="s">
        <v>12</v>
      </c>
      <c r="C33" s="51"/>
      <c r="D33" s="51"/>
      <c r="E33" s="51"/>
      <c r="F33" s="51"/>
      <c r="G33" s="27">
        <f>H33+I33+J33+K33</f>
        <v>23008.01103</v>
      </c>
      <c r="H33" s="27">
        <f>SUM(H26:H32)</f>
        <v>0</v>
      </c>
      <c r="I33" s="27">
        <f>SUM(I26:I32)</f>
        <v>20104.90276</v>
      </c>
      <c r="J33" s="27">
        <f>SUM(J26:J32)</f>
        <v>2903.10827</v>
      </c>
      <c r="K33" s="19">
        <f>K26+K28</f>
        <v>0</v>
      </c>
    </row>
    <row r="34" spans="1:11" ht="12.75">
      <c r="A34" s="57" t="s">
        <v>28</v>
      </c>
      <c r="B34" s="56" t="s">
        <v>15</v>
      </c>
      <c r="C34" s="55" t="s">
        <v>38</v>
      </c>
      <c r="D34" s="52">
        <v>2019</v>
      </c>
      <c r="E34" s="52">
        <v>2025</v>
      </c>
      <c r="F34" s="12">
        <v>2019</v>
      </c>
      <c r="G34" s="32">
        <f t="shared" si="3"/>
        <v>4200</v>
      </c>
      <c r="H34" s="32"/>
      <c r="I34" s="32">
        <v>4000</v>
      </c>
      <c r="J34" s="32">
        <v>200</v>
      </c>
      <c r="K34" s="18">
        <v>0</v>
      </c>
    </row>
    <row r="35" spans="1:11" ht="12.75">
      <c r="A35" s="57"/>
      <c r="B35" s="56"/>
      <c r="C35" s="55"/>
      <c r="D35" s="52"/>
      <c r="E35" s="52"/>
      <c r="F35" s="12">
        <v>2020</v>
      </c>
      <c r="G35" s="32">
        <f t="shared" si="3"/>
        <v>4200.099999999999</v>
      </c>
      <c r="H35" s="32"/>
      <c r="I35" s="44">
        <v>3953.03529</v>
      </c>
      <c r="J35" s="44">
        <v>247.06471</v>
      </c>
      <c r="K35" s="18">
        <v>0</v>
      </c>
    </row>
    <row r="36" spans="1:11" ht="12.75">
      <c r="A36" s="57"/>
      <c r="B36" s="56"/>
      <c r="C36" s="55"/>
      <c r="D36" s="52"/>
      <c r="E36" s="52"/>
      <c r="F36" s="12">
        <v>2021</v>
      </c>
      <c r="G36" s="32">
        <f t="shared" si="3"/>
        <v>4199.99998</v>
      </c>
      <c r="H36" s="32"/>
      <c r="I36" s="45">
        <v>3952.94118</v>
      </c>
      <c r="J36" s="45">
        <v>247.0588</v>
      </c>
      <c r="K36" s="18">
        <v>0</v>
      </c>
    </row>
    <row r="37" spans="1:11" ht="12.75">
      <c r="A37" s="57"/>
      <c r="B37" s="56"/>
      <c r="C37" s="55"/>
      <c r="D37" s="52"/>
      <c r="E37" s="52"/>
      <c r="F37" s="12">
        <v>2022</v>
      </c>
      <c r="G37" s="32">
        <f t="shared" si="3"/>
        <v>4200</v>
      </c>
      <c r="H37" s="32"/>
      <c r="I37" s="47">
        <v>3927.86967</v>
      </c>
      <c r="J37" s="47">
        <v>272.13033</v>
      </c>
      <c r="K37" s="18"/>
    </row>
    <row r="38" spans="1:11" s="4" customFormat="1" ht="12.75">
      <c r="A38" s="57"/>
      <c r="B38" s="56"/>
      <c r="C38" s="55"/>
      <c r="D38" s="52"/>
      <c r="E38" s="52"/>
      <c r="F38" s="12">
        <v>2023</v>
      </c>
      <c r="G38" s="32">
        <f t="shared" si="3"/>
        <v>4200</v>
      </c>
      <c r="H38" s="32"/>
      <c r="I38" s="46">
        <v>3923.60607</v>
      </c>
      <c r="J38" s="46">
        <v>276.39393</v>
      </c>
      <c r="K38" s="18"/>
    </row>
    <row r="39" spans="1:11" s="4" customFormat="1" ht="12.75">
      <c r="A39" s="57"/>
      <c r="B39" s="56"/>
      <c r="C39" s="55"/>
      <c r="D39" s="52"/>
      <c r="E39" s="52"/>
      <c r="F39" s="12">
        <v>2024</v>
      </c>
      <c r="G39" s="32">
        <f t="shared" si="3"/>
        <v>0</v>
      </c>
      <c r="H39" s="32"/>
      <c r="I39" s="32"/>
      <c r="J39" s="32"/>
      <c r="K39" s="18"/>
    </row>
    <row r="40" spans="1:11" s="4" customFormat="1" ht="12.75">
      <c r="A40" s="57"/>
      <c r="B40" s="56"/>
      <c r="C40" s="55"/>
      <c r="D40" s="52"/>
      <c r="E40" s="52"/>
      <c r="F40" s="12">
        <v>2025</v>
      </c>
      <c r="G40" s="32">
        <f t="shared" si="3"/>
        <v>0</v>
      </c>
      <c r="H40" s="40"/>
      <c r="I40" s="40"/>
      <c r="J40" s="40"/>
      <c r="K40" s="35"/>
    </row>
    <row r="41" spans="1:11" s="4" customFormat="1" ht="12.75">
      <c r="A41" s="57"/>
      <c r="B41" s="51" t="s">
        <v>12</v>
      </c>
      <c r="C41" s="51"/>
      <c r="D41" s="51"/>
      <c r="E41" s="51"/>
      <c r="F41" s="51"/>
      <c r="G41" s="27">
        <f aca="true" t="shared" si="7" ref="G41:G50">H41+I41+J41+K41</f>
        <v>21000.09998</v>
      </c>
      <c r="H41" s="27">
        <f>SUM(H34:H40)</f>
        <v>0</v>
      </c>
      <c r="I41" s="27">
        <f>SUM(I34:I40)</f>
        <v>19757.45221</v>
      </c>
      <c r="J41" s="27">
        <f>SUM(J34:J40)</f>
        <v>1242.64777</v>
      </c>
      <c r="K41" s="19">
        <f>K34+K36</f>
        <v>0</v>
      </c>
    </row>
    <row r="42" spans="1:11" s="4" customFormat="1" ht="12.75">
      <c r="A42" s="68" t="s">
        <v>29</v>
      </c>
      <c r="B42" s="56" t="s">
        <v>48</v>
      </c>
      <c r="C42" s="55" t="s">
        <v>38</v>
      </c>
      <c r="D42" s="52">
        <v>2019</v>
      </c>
      <c r="E42" s="52">
        <v>2025</v>
      </c>
      <c r="F42" s="12">
        <v>2019</v>
      </c>
      <c r="G42" s="32">
        <f t="shared" si="7"/>
        <v>2100</v>
      </c>
      <c r="H42" s="32"/>
      <c r="I42" s="32">
        <v>2000</v>
      </c>
      <c r="J42" s="32">
        <v>100</v>
      </c>
      <c r="K42" s="18">
        <v>0</v>
      </c>
    </row>
    <row r="43" spans="1:11" s="4" customFormat="1" ht="12.75">
      <c r="A43" s="69"/>
      <c r="B43" s="56"/>
      <c r="C43" s="55"/>
      <c r="D43" s="52"/>
      <c r="E43" s="52"/>
      <c r="F43" s="12">
        <v>2020</v>
      </c>
      <c r="G43" s="32">
        <f t="shared" si="7"/>
        <v>2099.9</v>
      </c>
      <c r="H43" s="32"/>
      <c r="I43" s="44">
        <v>1976.37647</v>
      </c>
      <c r="J43" s="44">
        <v>123.52353</v>
      </c>
      <c r="K43" s="18">
        <v>0</v>
      </c>
    </row>
    <row r="44" spans="1:11" s="4" customFormat="1" ht="12.75">
      <c r="A44" s="69"/>
      <c r="B44" s="56"/>
      <c r="C44" s="55"/>
      <c r="D44" s="52"/>
      <c r="E44" s="52"/>
      <c r="F44" s="12">
        <v>2021</v>
      </c>
      <c r="G44" s="32">
        <f t="shared" si="7"/>
        <v>2099.99999</v>
      </c>
      <c r="H44" s="32"/>
      <c r="I44" s="45">
        <v>1976.47059</v>
      </c>
      <c r="J44" s="45">
        <v>123.5294</v>
      </c>
      <c r="K44" s="18">
        <v>0</v>
      </c>
    </row>
    <row r="45" spans="1:11" s="4" customFormat="1" ht="12.75">
      <c r="A45" s="69"/>
      <c r="B45" s="56"/>
      <c r="C45" s="55"/>
      <c r="D45" s="52"/>
      <c r="E45" s="52"/>
      <c r="F45" s="12">
        <v>2022</v>
      </c>
      <c r="G45" s="32">
        <f t="shared" si="7"/>
        <v>2000</v>
      </c>
      <c r="H45" s="32"/>
      <c r="I45" s="47">
        <v>1870.41413</v>
      </c>
      <c r="J45" s="47">
        <v>129.58587</v>
      </c>
      <c r="K45" s="18"/>
    </row>
    <row r="46" spans="1:11" s="4" customFormat="1" ht="12.75">
      <c r="A46" s="69"/>
      <c r="B46" s="56"/>
      <c r="C46" s="55"/>
      <c r="D46" s="52"/>
      <c r="E46" s="52"/>
      <c r="F46" s="12">
        <v>2023</v>
      </c>
      <c r="G46" s="32">
        <f t="shared" si="7"/>
        <v>2000</v>
      </c>
      <c r="H46" s="32"/>
      <c r="I46" s="46">
        <v>1868.38384</v>
      </c>
      <c r="J46" s="46">
        <v>131.61616</v>
      </c>
      <c r="K46" s="18"/>
    </row>
    <row r="47" spans="1:11" ht="12.75">
      <c r="A47" s="69"/>
      <c r="B47" s="56"/>
      <c r="C47" s="55"/>
      <c r="D47" s="52"/>
      <c r="E47" s="52"/>
      <c r="F47" s="12">
        <v>2024</v>
      </c>
      <c r="G47" s="32">
        <f t="shared" si="7"/>
        <v>0</v>
      </c>
      <c r="H47" s="32"/>
      <c r="I47" s="32"/>
      <c r="J47" s="32"/>
      <c r="K47" s="18"/>
    </row>
    <row r="48" spans="1:11" ht="12.75">
      <c r="A48" s="69"/>
      <c r="B48" s="56"/>
      <c r="C48" s="55"/>
      <c r="D48" s="52"/>
      <c r="E48" s="52"/>
      <c r="F48" s="12">
        <v>2025</v>
      </c>
      <c r="G48" s="32">
        <f t="shared" si="7"/>
        <v>0</v>
      </c>
      <c r="H48" s="41"/>
      <c r="I48" s="41"/>
      <c r="J48" s="41"/>
      <c r="K48" s="33"/>
    </row>
    <row r="49" spans="1:11" ht="12.75">
      <c r="A49" s="70"/>
      <c r="B49" s="51" t="s">
        <v>12</v>
      </c>
      <c r="C49" s="51"/>
      <c r="D49" s="51"/>
      <c r="E49" s="51"/>
      <c r="F49" s="51"/>
      <c r="G49" s="27">
        <f t="shared" si="7"/>
        <v>10299.89999</v>
      </c>
      <c r="H49" s="27">
        <f>SUM(H42:H48)</f>
        <v>0</v>
      </c>
      <c r="I49" s="27">
        <f>SUM(I42:I48)</f>
        <v>9691.64503</v>
      </c>
      <c r="J49" s="27">
        <f>SUM(J42:J48)</f>
        <v>608.25496</v>
      </c>
      <c r="K49" s="19"/>
    </row>
    <row r="50" spans="1:11" ht="12.75">
      <c r="A50" s="57" t="s">
        <v>32</v>
      </c>
      <c r="B50" s="58" t="s">
        <v>34</v>
      </c>
      <c r="C50" s="55" t="s">
        <v>38</v>
      </c>
      <c r="D50" s="52">
        <v>2019</v>
      </c>
      <c r="E50" s="52">
        <v>2025</v>
      </c>
      <c r="F50" s="12">
        <v>2019</v>
      </c>
      <c r="G50" s="32">
        <f t="shared" si="7"/>
        <v>0</v>
      </c>
      <c r="H50" s="32"/>
      <c r="I50" s="32"/>
      <c r="J50" s="32">
        <v>0</v>
      </c>
      <c r="K50" s="18">
        <v>0</v>
      </c>
    </row>
    <row r="51" spans="1:11" ht="12.75">
      <c r="A51" s="57"/>
      <c r="B51" s="58"/>
      <c r="C51" s="55"/>
      <c r="D51" s="52"/>
      <c r="E51" s="52"/>
      <c r="F51" s="12">
        <v>2020</v>
      </c>
      <c r="G51" s="32">
        <f aca="true" t="shared" si="8" ref="G51:G56">H51+I51+J51+K51</f>
        <v>0</v>
      </c>
      <c r="H51" s="32"/>
      <c r="I51" s="32"/>
      <c r="J51" s="32">
        <v>0</v>
      </c>
      <c r="K51" s="18">
        <v>0</v>
      </c>
    </row>
    <row r="52" spans="1:11" ht="12.75">
      <c r="A52" s="57"/>
      <c r="B52" s="58"/>
      <c r="C52" s="55"/>
      <c r="D52" s="52"/>
      <c r="E52" s="52"/>
      <c r="F52" s="12">
        <v>2021</v>
      </c>
      <c r="G52" s="32">
        <f t="shared" si="8"/>
        <v>0</v>
      </c>
      <c r="H52" s="32"/>
      <c r="I52" s="32"/>
      <c r="J52" s="32">
        <v>0</v>
      </c>
      <c r="K52" s="18">
        <v>0</v>
      </c>
    </row>
    <row r="53" spans="1:11" ht="12.75">
      <c r="A53" s="57"/>
      <c r="B53" s="58"/>
      <c r="C53" s="55"/>
      <c r="D53" s="52"/>
      <c r="E53" s="52"/>
      <c r="F53" s="12">
        <v>2022</v>
      </c>
      <c r="G53" s="32">
        <f t="shared" si="8"/>
        <v>0</v>
      </c>
      <c r="H53" s="32"/>
      <c r="I53" s="32"/>
      <c r="J53" s="32">
        <v>0</v>
      </c>
      <c r="K53" s="18"/>
    </row>
    <row r="54" spans="1:11" s="4" customFormat="1" ht="12.75">
      <c r="A54" s="57"/>
      <c r="B54" s="58"/>
      <c r="C54" s="55"/>
      <c r="D54" s="52"/>
      <c r="E54" s="52"/>
      <c r="F54" s="12">
        <v>2023</v>
      </c>
      <c r="G54" s="32">
        <f t="shared" si="8"/>
        <v>0</v>
      </c>
      <c r="H54" s="32"/>
      <c r="I54" s="32"/>
      <c r="J54" s="32">
        <v>0</v>
      </c>
      <c r="K54" s="18"/>
    </row>
    <row r="55" spans="1:11" ht="12.75">
      <c r="A55" s="57"/>
      <c r="B55" s="58"/>
      <c r="C55" s="55"/>
      <c r="D55" s="52"/>
      <c r="E55" s="52"/>
      <c r="F55" s="12">
        <v>2024</v>
      </c>
      <c r="G55" s="32">
        <f t="shared" si="8"/>
        <v>0</v>
      </c>
      <c r="H55" s="32"/>
      <c r="I55" s="32"/>
      <c r="J55" s="32">
        <v>0</v>
      </c>
      <c r="K55" s="18"/>
    </row>
    <row r="56" spans="1:11" ht="12.75">
      <c r="A56" s="57"/>
      <c r="B56" s="58"/>
      <c r="C56" s="55"/>
      <c r="D56" s="52"/>
      <c r="E56" s="52"/>
      <c r="F56" s="12">
        <v>2025</v>
      </c>
      <c r="G56" s="32">
        <f t="shared" si="8"/>
        <v>0</v>
      </c>
      <c r="H56" s="40"/>
      <c r="I56" s="40"/>
      <c r="J56" s="32">
        <v>0</v>
      </c>
      <c r="K56" s="35"/>
    </row>
    <row r="57" spans="1:11" ht="12.75">
      <c r="A57" s="57"/>
      <c r="B57" s="67" t="s">
        <v>12</v>
      </c>
      <c r="C57" s="67"/>
      <c r="D57" s="67"/>
      <c r="E57" s="67"/>
      <c r="F57" s="67"/>
      <c r="G57" s="27">
        <f>H57+I57+J57+K57</f>
        <v>0</v>
      </c>
      <c r="H57" s="27">
        <f>SUM(H50:H56)</f>
        <v>0</v>
      </c>
      <c r="I57" s="27">
        <f>SUM(I50:I56)</f>
        <v>0</v>
      </c>
      <c r="J57" s="27">
        <f>SUM(J50:J56)</f>
        <v>0</v>
      </c>
      <c r="K57" s="19">
        <f>K50+K52</f>
        <v>0</v>
      </c>
    </row>
    <row r="58" spans="1:11" ht="15.75" customHeight="1">
      <c r="A58" s="57" t="s">
        <v>33</v>
      </c>
      <c r="B58" s="58" t="s">
        <v>35</v>
      </c>
      <c r="C58" s="55" t="s">
        <v>38</v>
      </c>
      <c r="D58" s="52">
        <v>2019</v>
      </c>
      <c r="E58" s="52">
        <v>2025</v>
      </c>
      <c r="F58" s="12">
        <v>2019</v>
      </c>
      <c r="G58" s="32">
        <f>H58+I58+J58+K58</f>
        <v>0</v>
      </c>
      <c r="H58" s="32"/>
      <c r="I58" s="32"/>
      <c r="J58" s="32">
        <v>0</v>
      </c>
      <c r="K58" s="18">
        <v>0</v>
      </c>
    </row>
    <row r="59" spans="1:11" ht="15" customHeight="1">
      <c r="A59" s="57"/>
      <c r="B59" s="58"/>
      <c r="C59" s="55"/>
      <c r="D59" s="52"/>
      <c r="E59" s="52"/>
      <c r="F59" s="12">
        <v>2020</v>
      </c>
      <c r="G59" s="32">
        <f>H59+I59+J59+K59</f>
        <v>0</v>
      </c>
      <c r="H59" s="32"/>
      <c r="I59" s="32"/>
      <c r="J59" s="32">
        <v>0</v>
      </c>
      <c r="K59" s="18">
        <v>0</v>
      </c>
    </row>
    <row r="60" spans="1:11" ht="17.25" customHeight="1">
      <c r="A60" s="57"/>
      <c r="B60" s="58"/>
      <c r="C60" s="55"/>
      <c r="D60" s="52"/>
      <c r="E60" s="52"/>
      <c r="F60" s="12">
        <v>2021</v>
      </c>
      <c r="G60" s="32">
        <f>H60+I60+J60+K60</f>
        <v>0</v>
      </c>
      <c r="H60" s="32"/>
      <c r="I60" s="32"/>
      <c r="J60" s="32">
        <v>0</v>
      </c>
      <c r="K60" s="18">
        <v>0</v>
      </c>
    </row>
    <row r="61" spans="1:11" ht="15" customHeight="1">
      <c r="A61" s="57"/>
      <c r="B61" s="58"/>
      <c r="C61" s="55"/>
      <c r="D61" s="52"/>
      <c r="E61" s="52"/>
      <c r="F61" s="12">
        <v>2022</v>
      </c>
      <c r="G61" s="32"/>
      <c r="H61" s="32"/>
      <c r="I61" s="32"/>
      <c r="J61" s="32"/>
      <c r="K61" s="18"/>
    </row>
    <row r="62" spans="1:11" s="4" customFormat="1" ht="12.75">
      <c r="A62" s="57"/>
      <c r="B62" s="58"/>
      <c r="C62" s="55"/>
      <c r="D62" s="52"/>
      <c r="E62" s="52"/>
      <c r="F62" s="12">
        <v>2023</v>
      </c>
      <c r="G62" s="32"/>
      <c r="H62" s="32"/>
      <c r="I62" s="32"/>
      <c r="J62" s="32"/>
      <c r="K62" s="18"/>
    </row>
    <row r="63" spans="1:11" ht="12.75">
      <c r="A63" s="57"/>
      <c r="B63" s="58"/>
      <c r="C63" s="55"/>
      <c r="D63" s="52"/>
      <c r="E63" s="52"/>
      <c r="F63" s="12">
        <v>2024</v>
      </c>
      <c r="G63" s="32"/>
      <c r="H63" s="32"/>
      <c r="I63" s="32"/>
      <c r="J63" s="32"/>
      <c r="K63" s="18"/>
    </row>
    <row r="64" spans="1:11" ht="18" customHeight="1">
      <c r="A64" s="57"/>
      <c r="B64" s="58"/>
      <c r="C64" s="55"/>
      <c r="D64" s="52"/>
      <c r="E64" s="52"/>
      <c r="F64" s="12">
        <v>2025</v>
      </c>
      <c r="G64" s="40"/>
      <c r="H64" s="40"/>
      <c r="I64" s="40"/>
      <c r="J64" s="40"/>
      <c r="K64" s="35"/>
    </row>
    <row r="65" spans="1:11" ht="19.5" customHeight="1">
      <c r="A65" s="57"/>
      <c r="B65" s="67" t="s">
        <v>12</v>
      </c>
      <c r="C65" s="67"/>
      <c r="D65" s="67"/>
      <c r="E65" s="67"/>
      <c r="F65" s="67"/>
      <c r="G65" s="27">
        <f>H65+I65+J65+K65</f>
        <v>0</v>
      </c>
      <c r="H65" s="27">
        <f>SUM(H58:H64)</f>
        <v>0</v>
      </c>
      <c r="I65" s="27">
        <f>SUM(I58:I64)</f>
        <v>0</v>
      </c>
      <c r="J65" s="27">
        <f>SUM(J58:J64)</f>
        <v>0</v>
      </c>
      <c r="K65" s="19">
        <f>K58+K60</f>
        <v>0</v>
      </c>
    </row>
    <row r="66" spans="1:11" ht="19.5" customHeight="1">
      <c r="A66" s="71" t="s">
        <v>21</v>
      </c>
      <c r="B66" s="72" t="s">
        <v>16</v>
      </c>
      <c r="C66" s="55" t="s">
        <v>31</v>
      </c>
      <c r="D66" s="52">
        <v>2019</v>
      </c>
      <c r="E66" s="52">
        <v>2025</v>
      </c>
      <c r="F66" s="12">
        <v>2019</v>
      </c>
      <c r="G66" s="32">
        <f>H66+I66+J66+K66</f>
        <v>0</v>
      </c>
      <c r="H66" s="42">
        <f aca="true" t="shared" si="9" ref="H66:K67">H74</f>
        <v>0</v>
      </c>
      <c r="I66" s="42">
        <f t="shared" si="9"/>
        <v>0</v>
      </c>
      <c r="J66" s="42">
        <f t="shared" si="9"/>
        <v>0</v>
      </c>
      <c r="K66" s="20">
        <f t="shared" si="9"/>
        <v>0</v>
      </c>
    </row>
    <row r="67" spans="1:11" ht="19.5" customHeight="1">
      <c r="A67" s="71"/>
      <c r="B67" s="72"/>
      <c r="C67" s="55"/>
      <c r="D67" s="52"/>
      <c r="E67" s="52"/>
      <c r="F67" s="12">
        <v>2020</v>
      </c>
      <c r="G67" s="32">
        <f>H67+I67+J67+K67</f>
        <v>0</v>
      </c>
      <c r="H67" s="42">
        <f t="shared" si="9"/>
        <v>0</v>
      </c>
      <c r="I67" s="42">
        <f t="shared" si="9"/>
        <v>0</v>
      </c>
      <c r="J67" s="42">
        <f t="shared" si="9"/>
        <v>0</v>
      </c>
      <c r="K67" s="20">
        <f t="shared" si="9"/>
        <v>0</v>
      </c>
    </row>
    <row r="68" spans="1:11" ht="19.5" customHeight="1">
      <c r="A68" s="71"/>
      <c r="B68" s="72"/>
      <c r="C68" s="55"/>
      <c r="D68" s="52"/>
      <c r="E68" s="52"/>
      <c r="F68" s="12">
        <v>2021</v>
      </c>
      <c r="G68" s="32"/>
      <c r="H68" s="42"/>
      <c r="I68" s="42"/>
      <c r="J68" s="42"/>
      <c r="K68" s="20"/>
    </row>
    <row r="69" spans="1:11" ht="17.25" customHeight="1">
      <c r="A69" s="71"/>
      <c r="B69" s="72"/>
      <c r="C69" s="55"/>
      <c r="D69" s="52"/>
      <c r="E69" s="52"/>
      <c r="F69" s="12">
        <v>2022</v>
      </c>
      <c r="G69" s="32"/>
      <c r="H69" s="42"/>
      <c r="I69" s="42"/>
      <c r="J69" s="42"/>
      <c r="K69" s="20"/>
    </row>
    <row r="70" spans="1:11" s="4" customFormat="1" ht="15" customHeight="1">
      <c r="A70" s="71"/>
      <c r="B70" s="72"/>
      <c r="C70" s="55"/>
      <c r="D70" s="52"/>
      <c r="E70" s="52"/>
      <c r="F70" s="12">
        <v>2023</v>
      </c>
      <c r="G70" s="32"/>
      <c r="H70" s="42"/>
      <c r="I70" s="42"/>
      <c r="J70" s="42"/>
      <c r="K70" s="20"/>
    </row>
    <row r="71" spans="1:11" ht="18" customHeight="1">
      <c r="A71" s="71"/>
      <c r="B71" s="72"/>
      <c r="C71" s="55"/>
      <c r="D71" s="52"/>
      <c r="E71" s="52"/>
      <c r="F71" s="12">
        <v>2024</v>
      </c>
      <c r="G71" s="32"/>
      <c r="H71" s="42"/>
      <c r="I71" s="42"/>
      <c r="J71" s="42"/>
      <c r="K71" s="20"/>
    </row>
    <row r="72" spans="1:11" ht="15.75" customHeight="1">
      <c r="A72" s="71"/>
      <c r="B72" s="72"/>
      <c r="C72" s="55"/>
      <c r="D72" s="52"/>
      <c r="E72" s="52"/>
      <c r="F72" s="12">
        <v>2025</v>
      </c>
      <c r="G72" s="32">
        <f>H72+I72+J72+K72</f>
        <v>0</v>
      </c>
      <c r="H72" s="42">
        <f aca="true" t="shared" si="10" ref="H72:K73">H80</f>
        <v>0</v>
      </c>
      <c r="I72" s="42">
        <f t="shared" si="10"/>
        <v>0</v>
      </c>
      <c r="J72" s="42">
        <f t="shared" si="10"/>
        <v>0</v>
      </c>
      <c r="K72" s="20">
        <f t="shared" si="10"/>
        <v>0</v>
      </c>
    </row>
    <row r="73" spans="1:11" ht="17.25" customHeight="1">
      <c r="A73" s="71"/>
      <c r="B73" s="51" t="s">
        <v>13</v>
      </c>
      <c r="C73" s="51"/>
      <c r="D73" s="51"/>
      <c r="E73" s="51"/>
      <c r="F73" s="51"/>
      <c r="G73" s="43">
        <f>G81</f>
        <v>0</v>
      </c>
      <c r="H73" s="27">
        <f>SUM(H66:H72)</f>
        <v>0</v>
      </c>
      <c r="I73" s="27">
        <f>SUM(I66:I72)</f>
        <v>0</v>
      </c>
      <c r="J73" s="27">
        <f>SUM(J66:J72)</f>
        <v>0</v>
      </c>
      <c r="K73" s="21">
        <f t="shared" si="10"/>
        <v>0</v>
      </c>
    </row>
    <row r="74" spans="1:11" ht="12.75">
      <c r="A74" s="57" t="s">
        <v>30</v>
      </c>
      <c r="B74" s="73" t="s">
        <v>25</v>
      </c>
      <c r="C74" s="55" t="s">
        <v>31</v>
      </c>
      <c r="D74" s="52">
        <v>2019</v>
      </c>
      <c r="E74" s="52">
        <v>2025</v>
      </c>
      <c r="F74" s="12">
        <v>2019</v>
      </c>
      <c r="G74" s="32">
        <f>H74+I74+J74+K74</f>
        <v>0</v>
      </c>
      <c r="H74" s="42">
        <v>0</v>
      </c>
      <c r="I74" s="42">
        <v>0</v>
      </c>
      <c r="J74" s="42">
        <v>0</v>
      </c>
      <c r="K74" s="20">
        <v>0</v>
      </c>
    </row>
    <row r="75" spans="1:11" ht="12.75">
      <c r="A75" s="57"/>
      <c r="B75" s="73"/>
      <c r="C75" s="55"/>
      <c r="D75" s="52"/>
      <c r="E75" s="52"/>
      <c r="F75" s="12">
        <v>2020</v>
      </c>
      <c r="G75" s="32">
        <f aca="true" t="shared" si="11" ref="G75:G80">H75+I75+J75+K75</f>
        <v>0</v>
      </c>
      <c r="H75" s="42">
        <v>0</v>
      </c>
      <c r="I75" s="42">
        <v>0</v>
      </c>
      <c r="J75" s="42">
        <v>0</v>
      </c>
      <c r="K75" s="20">
        <v>0</v>
      </c>
    </row>
    <row r="76" spans="1:11" ht="12.75">
      <c r="A76" s="57"/>
      <c r="B76" s="73"/>
      <c r="C76" s="55"/>
      <c r="D76" s="52"/>
      <c r="E76" s="52"/>
      <c r="F76" s="12">
        <v>2021</v>
      </c>
      <c r="G76" s="32">
        <f t="shared" si="11"/>
        <v>0</v>
      </c>
      <c r="H76" s="42"/>
      <c r="I76" s="42"/>
      <c r="J76" s="42">
        <v>0</v>
      </c>
      <c r="K76" s="20"/>
    </row>
    <row r="77" spans="1:11" ht="12.75">
      <c r="A77" s="57"/>
      <c r="B77" s="73"/>
      <c r="C77" s="55"/>
      <c r="D77" s="52"/>
      <c r="E77" s="52"/>
      <c r="F77" s="12">
        <v>2022</v>
      </c>
      <c r="G77" s="32">
        <f t="shared" si="11"/>
        <v>0</v>
      </c>
      <c r="H77" s="42"/>
      <c r="I77" s="42"/>
      <c r="J77" s="42">
        <v>0</v>
      </c>
      <c r="K77" s="20"/>
    </row>
    <row r="78" spans="1:11" ht="12.75">
      <c r="A78" s="57"/>
      <c r="B78" s="73"/>
      <c r="C78" s="55"/>
      <c r="D78" s="52"/>
      <c r="E78" s="52"/>
      <c r="F78" s="12">
        <v>2023</v>
      </c>
      <c r="G78" s="32">
        <f t="shared" si="11"/>
        <v>0</v>
      </c>
      <c r="H78" s="42"/>
      <c r="I78" s="42"/>
      <c r="J78" s="42">
        <v>0</v>
      </c>
      <c r="K78" s="20"/>
    </row>
    <row r="79" spans="1:11" ht="20.25" customHeight="1">
      <c r="A79" s="57"/>
      <c r="B79" s="73"/>
      <c r="C79" s="55"/>
      <c r="D79" s="52"/>
      <c r="E79" s="52"/>
      <c r="F79" s="12">
        <v>2024</v>
      </c>
      <c r="G79" s="32">
        <f t="shared" si="11"/>
        <v>0</v>
      </c>
      <c r="H79" s="42"/>
      <c r="I79" s="42"/>
      <c r="J79" s="42">
        <v>0</v>
      </c>
      <c r="K79" s="20"/>
    </row>
    <row r="80" spans="1:11" ht="34.5" customHeight="1">
      <c r="A80" s="57"/>
      <c r="B80" s="73"/>
      <c r="C80" s="55"/>
      <c r="D80" s="52"/>
      <c r="E80" s="52"/>
      <c r="F80" s="12">
        <v>2025</v>
      </c>
      <c r="G80" s="32">
        <f t="shared" si="11"/>
        <v>0</v>
      </c>
      <c r="H80" s="42">
        <v>0</v>
      </c>
      <c r="I80" s="42">
        <v>0</v>
      </c>
      <c r="J80" s="42">
        <v>0</v>
      </c>
      <c r="K80" s="20">
        <v>0</v>
      </c>
    </row>
    <row r="81" spans="1:11" ht="12.75">
      <c r="A81" s="57"/>
      <c r="B81" s="51" t="s">
        <v>12</v>
      </c>
      <c r="C81" s="51"/>
      <c r="D81" s="51"/>
      <c r="E81" s="51"/>
      <c r="F81" s="51"/>
      <c r="G81" s="43">
        <v>0</v>
      </c>
      <c r="H81" s="27">
        <f>SUM(H74:H80)</f>
        <v>0</v>
      </c>
      <c r="I81" s="27">
        <f>SUM(I74:I80)</f>
        <v>0</v>
      </c>
      <c r="J81" s="27">
        <f>SUM(J74:J80)</f>
        <v>0</v>
      </c>
      <c r="K81" s="21">
        <v>0</v>
      </c>
    </row>
  </sheetData>
  <sheetProtection selectLockedCells="1" selectUnlockedCells="1"/>
  <mergeCells count="64">
    <mergeCell ref="E74:E80"/>
    <mergeCell ref="B81:F81"/>
    <mergeCell ref="A74:A81"/>
    <mergeCell ref="B74:B80"/>
    <mergeCell ref="C74:C80"/>
    <mergeCell ref="D74:D80"/>
    <mergeCell ref="A42:A49"/>
    <mergeCell ref="B65:F65"/>
    <mergeCell ref="A66:A73"/>
    <mergeCell ref="B66:B72"/>
    <mergeCell ref="C66:C72"/>
    <mergeCell ref="D66:D72"/>
    <mergeCell ref="E66:E72"/>
    <mergeCell ref="B73:F73"/>
    <mergeCell ref="A50:A57"/>
    <mergeCell ref="B50:B56"/>
    <mergeCell ref="A18:A25"/>
    <mergeCell ref="B18:B24"/>
    <mergeCell ref="C18:C24"/>
    <mergeCell ref="D18:D24"/>
    <mergeCell ref="B25:F25"/>
    <mergeCell ref="E18:E24"/>
    <mergeCell ref="A10:A17"/>
    <mergeCell ref="B10:B16"/>
    <mergeCell ref="A7:A8"/>
    <mergeCell ref="B7:B8"/>
    <mergeCell ref="B17:F17"/>
    <mergeCell ref="C7:C8"/>
    <mergeCell ref="D7:E7"/>
    <mergeCell ref="F2:K2"/>
    <mergeCell ref="F3:K3"/>
    <mergeCell ref="F4:K4"/>
    <mergeCell ref="A5:K5"/>
    <mergeCell ref="G7:K7"/>
    <mergeCell ref="A58:A65"/>
    <mergeCell ref="B58:B64"/>
    <mergeCell ref="C58:C64"/>
    <mergeCell ref="B33:F33"/>
    <mergeCell ref="B34:B40"/>
    <mergeCell ref="A26:A33"/>
    <mergeCell ref="A34:A41"/>
    <mergeCell ref="C50:C56"/>
    <mergeCell ref="D50:D56"/>
    <mergeCell ref="B57:F57"/>
    <mergeCell ref="D42:D48"/>
    <mergeCell ref="E42:E48"/>
    <mergeCell ref="C10:C16"/>
    <mergeCell ref="D10:D16"/>
    <mergeCell ref="E10:E16"/>
    <mergeCell ref="B41:F41"/>
    <mergeCell ref="B26:B32"/>
    <mergeCell ref="C26:C32"/>
    <mergeCell ref="D26:D32"/>
    <mergeCell ref="E26:E32"/>
    <mergeCell ref="B49:F49"/>
    <mergeCell ref="E50:E56"/>
    <mergeCell ref="F1:K1"/>
    <mergeCell ref="D58:D64"/>
    <mergeCell ref="E58:E64"/>
    <mergeCell ref="C34:C40"/>
    <mergeCell ref="D34:D40"/>
    <mergeCell ref="E34:E40"/>
    <mergeCell ref="B42:B48"/>
    <mergeCell ref="C42:C48"/>
  </mergeCells>
  <printOptions/>
  <pageMargins left="0.15748031496062992" right="0.2362204724409449" top="0.1968503937007874" bottom="0.1968503937007874" header="0.15748031496062992" footer="0.15748031496062992"/>
  <pageSetup horizontalDpi="300" verticalDpi="300" orientation="landscape" paperSize="9" r:id="rId1"/>
  <rowBreaks count="2" manualBreakCount="2">
    <brk id="25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7" sqref="O17"/>
    </sheetView>
  </sheetViews>
  <sheetFormatPr defaultColWidth="9.00390625" defaultRowHeight="12.75"/>
  <cols>
    <col min="1" max="1" width="5.375" style="1" customWidth="1"/>
    <col min="2" max="2" width="42.00390625" style="2" customWidth="1"/>
  </cols>
  <sheetData>
    <row r="1" spans="1:20" s="2" customFormat="1" ht="25.5" customHeight="1">
      <c r="A1" s="1"/>
      <c r="C1" s="8"/>
      <c r="E1" s="53" t="s">
        <v>53</v>
      </c>
      <c r="F1" s="53"/>
      <c r="G1" s="53"/>
      <c r="H1" s="53"/>
      <c r="I1" s="53"/>
      <c r="J1" s="53"/>
      <c r="K1" s="53"/>
      <c r="O1" s="50"/>
      <c r="P1" s="48"/>
      <c r="Q1" s="48"/>
      <c r="R1" s="48"/>
      <c r="S1" s="48"/>
      <c r="T1" s="48"/>
    </row>
    <row r="2" spans="1:20" s="2" customFormat="1" ht="21" customHeight="1">
      <c r="A2" s="1"/>
      <c r="C2" s="8"/>
      <c r="F2" s="54" t="s">
        <v>49</v>
      </c>
      <c r="G2" s="54"/>
      <c r="H2" s="54"/>
      <c r="I2" s="54"/>
      <c r="J2" s="54"/>
      <c r="K2" s="54"/>
      <c r="O2" s="48"/>
      <c r="P2" s="48"/>
      <c r="Q2" s="48"/>
      <c r="R2" s="48"/>
      <c r="S2" s="48"/>
      <c r="T2" s="48"/>
    </row>
    <row r="3" spans="1:20" s="2" customFormat="1" ht="19.5" customHeight="1">
      <c r="A3" s="1"/>
      <c r="B3" s="5"/>
      <c r="H3" s="54" t="s">
        <v>40</v>
      </c>
      <c r="I3" s="54"/>
      <c r="J3" s="54"/>
      <c r="K3" s="54"/>
      <c r="O3" s="48"/>
      <c r="P3" s="48"/>
      <c r="Q3" s="48"/>
      <c r="R3" s="48"/>
      <c r="S3" s="48"/>
      <c r="T3" s="48"/>
    </row>
    <row r="4" spans="1:20" s="2" customFormat="1" ht="66.75" customHeight="1">
      <c r="A4" s="1"/>
      <c r="B4" s="39"/>
      <c r="C4" s="34"/>
      <c r="D4" s="34"/>
      <c r="E4" s="34"/>
      <c r="F4" s="62" t="s">
        <v>52</v>
      </c>
      <c r="G4" s="62"/>
      <c r="H4" s="62"/>
      <c r="I4" s="62"/>
      <c r="J4" s="62"/>
      <c r="K4" s="62"/>
      <c r="L4" s="34"/>
      <c r="O4" s="49"/>
      <c r="P4" s="49"/>
      <c r="Q4" s="49"/>
      <c r="R4" s="49"/>
      <c r="S4" s="49"/>
      <c r="T4" s="49"/>
    </row>
    <row r="5" spans="1:11" s="2" customFormat="1" ht="54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2" ht="0.75" customHeight="1">
      <c r="A6" s="3"/>
      <c r="B6" s="3"/>
    </row>
    <row r="7" spans="1:11" ht="31.5" customHeight="1">
      <c r="A7" s="65"/>
      <c r="B7" s="61" t="s">
        <v>0</v>
      </c>
      <c r="C7" s="76" t="s">
        <v>18</v>
      </c>
      <c r="D7" s="52" t="s">
        <v>19</v>
      </c>
      <c r="E7" s="52"/>
      <c r="F7" s="52"/>
      <c r="G7" s="52"/>
      <c r="H7" s="52"/>
      <c r="I7" s="52"/>
      <c r="J7" s="52"/>
      <c r="K7" s="52"/>
    </row>
    <row r="8" spans="1:11" ht="47.25" customHeight="1">
      <c r="A8" s="65"/>
      <c r="B8" s="61"/>
      <c r="C8" s="76"/>
      <c r="D8" s="36" t="s">
        <v>39</v>
      </c>
      <c r="E8" s="12">
        <v>2019</v>
      </c>
      <c r="F8" s="12">
        <v>2020</v>
      </c>
      <c r="G8" s="12">
        <v>2021</v>
      </c>
      <c r="H8" s="12">
        <v>2022</v>
      </c>
      <c r="I8" s="12">
        <v>2023</v>
      </c>
      <c r="J8" s="12">
        <v>2024</v>
      </c>
      <c r="K8" s="12">
        <v>2025</v>
      </c>
    </row>
    <row r="9" spans="1:1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ht="30.75" customHeight="1">
      <c r="A10" s="14">
        <v>1</v>
      </c>
      <c r="B10" s="75" t="s">
        <v>26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1" s="22" customFormat="1" ht="41.25" customHeight="1">
      <c r="A11" s="37" t="s">
        <v>43</v>
      </c>
      <c r="B11" s="29" t="s">
        <v>47</v>
      </c>
      <c r="C11" s="13" t="s">
        <v>20</v>
      </c>
      <c r="D11" s="13">
        <v>22</v>
      </c>
      <c r="E11" s="13">
        <v>28</v>
      </c>
      <c r="F11" s="38">
        <f>28*1.015</f>
        <v>28.419999999999998</v>
      </c>
      <c r="G11" s="38">
        <f>F11*1.014989</f>
        <v>28.845987379999997</v>
      </c>
      <c r="H11" s="38">
        <v>28.845987379999997</v>
      </c>
      <c r="I11" s="38">
        <v>28.845987379999997</v>
      </c>
      <c r="J11" s="38">
        <v>28.845987379999997</v>
      </c>
      <c r="K11" s="38">
        <v>28.845987379999997</v>
      </c>
    </row>
    <row r="12" spans="1:11" s="22" customFormat="1" ht="69" customHeight="1">
      <c r="A12" s="37" t="s">
        <v>44</v>
      </c>
      <c r="B12" s="29" t="s">
        <v>45</v>
      </c>
      <c r="C12" s="13" t="s">
        <v>46</v>
      </c>
      <c r="D12" s="13">
        <v>26.2</v>
      </c>
      <c r="E12" s="13">
        <v>26.8</v>
      </c>
      <c r="F12" s="38">
        <v>27</v>
      </c>
      <c r="G12" s="38">
        <v>27</v>
      </c>
      <c r="H12" s="38">
        <v>27</v>
      </c>
      <c r="I12" s="38">
        <v>27</v>
      </c>
      <c r="J12" s="38">
        <v>27</v>
      </c>
      <c r="K12" s="38">
        <v>27</v>
      </c>
    </row>
    <row r="13" spans="1:11" ht="27.75" customHeight="1">
      <c r="A13" s="14" t="s">
        <v>14</v>
      </c>
      <c r="B13" s="75" t="s">
        <v>17</v>
      </c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80.25" customHeight="1">
      <c r="A14" s="16" t="s">
        <v>27</v>
      </c>
      <c r="B14" s="29" t="s">
        <v>36</v>
      </c>
      <c r="C14" s="30"/>
      <c r="D14" s="12"/>
      <c r="E14" s="12"/>
      <c r="F14" s="12"/>
      <c r="G14" s="12"/>
      <c r="H14" s="23"/>
      <c r="I14" s="23"/>
      <c r="J14" s="23"/>
      <c r="K14" s="23"/>
    </row>
    <row r="15" spans="1:11" ht="20.25" customHeight="1">
      <c r="A15" s="16"/>
      <c r="B15" s="31" t="s">
        <v>24</v>
      </c>
      <c r="C15" s="12" t="s">
        <v>20</v>
      </c>
      <c r="D15" s="12">
        <v>10</v>
      </c>
      <c r="E15" s="12">
        <v>5</v>
      </c>
      <c r="F15" s="77">
        <v>5</v>
      </c>
      <c r="G15" s="77">
        <v>5</v>
      </c>
      <c r="H15" s="77">
        <v>5</v>
      </c>
      <c r="I15" s="77">
        <v>5</v>
      </c>
      <c r="J15" s="77">
        <v>1</v>
      </c>
      <c r="K15" s="77">
        <v>1</v>
      </c>
    </row>
    <row r="16" spans="1:11" ht="15" customHeight="1">
      <c r="A16" s="16"/>
      <c r="B16" s="31" t="s">
        <v>23</v>
      </c>
      <c r="C16" s="12" t="s">
        <v>20</v>
      </c>
      <c r="D16" s="12">
        <v>12</v>
      </c>
      <c r="E16" s="12">
        <v>5</v>
      </c>
      <c r="F16" s="77">
        <v>5</v>
      </c>
      <c r="G16" s="77">
        <v>5</v>
      </c>
      <c r="H16" s="77">
        <v>5</v>
      </c>
      <c r="I16" s="77">
        <v>5</v>
      </c>
      <c r="J16" s="77">
        <v>1</v>
      </c>
      <c r="K16" s="77">
        <v>1</v>
      </c>
    </row>
    <row r="17" spans="1:11" ht="54.75" customHeight="1">
      <c r="A17" s="15" t="s">
        <v>28</v>
      </c>
      <c r="B17" s="29" t="s">
        <v>15</v>
      </c>
      <c r="C17" s="30"/>
      <c r="D17" s="23"/>
      <c r="E17" s="23"/>
      <c r="F17" s="23"/>
      <c r="G17" s="23"/>
      <c r="H17" s="23"/>
      <c r="I17" s="23"/>
      <c r="J17" s="23"/>
      <c r="K17" s="23"/>
    </row>
    <row r="18" spans="1:11" ht="22.5" customHeight="1">
      <c r="A18" s="15"/>
      <c r="B18" s="31" t="s">
        <v>24</v>
      </c>
      <c r="C18" s="12" t="s">
        <v>20</v>
      </c>
      <c r="D18" s="12">
        <v>5</v>
      </c>
      <c r="E18" s="12">
        <v>5</v>
      </c>
      <c r="F18" s="77">
        <v>5</v>
      </c>
      <c r="G18" s="77">
        <v>5</v>
      </c>
      <c r="H18" s="77">
        <v>5</v>
      </c>
      <c r="I18" s="77">
        <v>5</v>
      </c>
      <c r="J18" s="12">
        <v>0</v>
      </c>
      <c r="K18" s="12">
        <v>0</v>
      </c>
    </row>
    <row r="19" spans="1:11" ht="12.75">
      <c r="A19" s="15"/>
      <c r="B19" s="31" t="s">
        <v>23</v>
      </c>
      <c r="C19" s="12" t="s">
        <v>20</v>
      </c>
      <c r="D19" s="12">
        <v>17</v>
      </c>
      <c r="E19" s="12">
        <v>5</v>
      </c>
      <c r="F19" s="77">
        <v>5</v>
      </c>
      <c r="G19" s="77">
        <v>5</v>
      </c>
      <c r="H19" s="77">
        <v>5</v>
      </c>
      <c r="I19" s="77">
        <v>5</v>
      </c>
      <c r="J19" s="12">
        <v>0</v>
      </c>
      <c r="K19" s="12">
        <v>0</v>
      </c>
    </row>
    <row r="20" spans="1:11" ht="69" customHeight="1">
      <c r="A20" s="15" t="s">
        <v>29</v>
      </c>
      <c r="B20" s="29" t="s">
        <v>48</v>
      </c>
      <c r="C20" s="30"/>
      <c r="D20" s="12"/>
      <c r="E20" s="12"/>
      <c r="F20" s="12"/>
      <c r="G20" s="12"/>
      <c r="H20" s="23"/>
      <c r="I20" s="23"/>
      <c r="J20" s="23"/>
      <c r="K20" s="23"/>
    </row>
    <row r="21" spans="1:11" ht="15" customHeight="1">
      <c r="A21" s="15"/>
      <c r="B21" s="31" t="s">
        <v>24</v>
      </c>
      <c r="C21" s="12" t="s">
        <v>20</v>
      </c>
      <c r="D21" s="12">
        <v>8</v>
      </c>
      <c r="E21" s="12">
        <v>4</v>
      </c>
      <c r="F21" s="77">
        <v>4</v>
      </c>
      <c r="G21" s="77">
        <v>4</v>
      </c>
      <c r="H21" s="77">
        <v>4</v>
      </c>
      <c r="I21" s="77">
        <v>4</v>
      </c>
      <c r="J21" s="12">
        <v>0</v>
      </c>
      <c r="K21" s="12">
        <v>0</v>
      </c>
    </row>
    <row r="22" spans="1:11" ht="12.75">
      <c r="A22" s="15"/>
      <c r="B22" s="31" t="s">
        <v>23</v>
      </c>
      <c r="C22" s="12" t="s">
        <v>20</v>
      </c>
      <c r="D22" s="12">
        <v>15</v>
      </c>
      <c r="E22" s="12">
        <v>4</v>
      </c>
      <c r="F22" s="77">
        <v>4</v>
      </c>
      <c r="G22" s="77">
        <v>4</v>
      </c>
      <c r="H22" s="77">
        <v>4</v>
      </c>
      <c r="I22" s="77">
        <v>4</v>
      </c>
      <c r="J22" s="12">
        <v>0</v>
      </c>
      <c r="K22" s="12">
        <v>0</v>
      </c>
    </row>
    <row r="23" spans="1:11" ht="43.5" customHeight="1">
      <c r="A23" s="15" t="s">
        <v>32</v>
      </c>
      <c r="B23" s="29" t="s">
        <v>34</v>
      </c>
      <c r="C23" s="30"/>
      <c r="D23" s="12"/>
      <c r="E23" s="12"/>
      <c r="F23" s="12"/>
      <c r="G23" s="12"/>
      <c r="H23" s="23"/>
      <c r="I23" s="23"/>
      <c r="J23" s="23"/>
      <c r="K23" s="23"/>
    </row>
    <row r="24" spans="1:11" ht="22.5" customHeight="1">
      <c r="A24" s="15"/>
      <c r="B24" s="31" t="s">
        <v>24</v>
      </c>
      <c r="C24" s="12" t="s">
        <v>20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15"/>
      <c r="B25" s="31" t="s">
        <v>23</v>
      </c>
      <c r="C25" s="12" t="s">
        <v>20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ht="90" customHeight="1">
      <c r="A26" s="15" t="s">
        <v>33</v>
      </c>
      <c r="B26" s="29" t="s">
        <v>35</v>
      </c>
      <c r="C26" s="30"/>
      <c r="D26" s="12"/>
      <c r="E26" s="12"/>
      <c r="F26" s="12"/>
      <c r="G26" s="12"/>
      <c r="H26" s="23"/>
      <c r="I26" s="23"/>
      <c r="J26" s="23"/>
      <c r="K26" s="23"/>
    </row>
    <row r="27" spans="1:11" ht="22.5" customHeight="1">
      <c r="A27" s="15"/>
      <c r="B27" s="31" t="s">
        <v>24</v>
      </c>
      <c r="C27" s="12" t="s">
        <v>20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 ht="12.75">
      <c r="A28" s="15"/>
      <c r="B28" s="31" t="s">
        <v>23</v>
      </c>
      <c r="C28" s="12" t="s">
        <v>20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ht="19.5" customHeight="1">
      <c r="A29" s="14" t="s">
        <v>21</v>
      </c>
      <c r="B29" s="74" t="s">
        <v>16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ht="116.25" customHeight="1">
      <c r="A30" s="15" t="s">
        <v>30</v>
      </c>
      <c r="B30" s="17" t="s">
        <v>22</v>
      </c>
      <c r="C30" s="12" t="s">
        <v>20</v>
      </c>
      <c r="D30" s="12">
        <v>7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</row>
  </sheetData>
  <sheetProtection/>
  <mergeCells count="12">
    <mergeCell ref="F2:K2"/>
    <mergeCell ref="A7:A8"/>
    <mergeCell ref="B7:B8"/>
    <mergeCell ref="E1:K1"/>
    <mergeCell ref="A5:K5"/>
    <mergeCell ref="D7:K7"/>
    <mergeCell ref="B29:K29"/>
    <mergeCell ref="H3:K3"/>
    <mergeCell ref="F4:K4"/>
    <mergeCell ref="B13:K13"/>
    <mergeCell ref="C7:C8"/>
    <mergeCell ref="B10:K10"/>
  </mergeCells>
  <printOptions/>
  <pageMargins left="0.3937007874015748" right="0.1968503937007874" top="0.3937007874015748" bottom="0.3937007874015748" header="0.5118110236220472" footer="0.5118110236220472"/>
  <pageSetup fitToHeight="3" fitToWidth="1" horizontalDpi="1200" verticalDpi="1200" orientation="landscape" paperSize="9" scale="95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</cp:lastModifiedBy>
  <cp:lastPrinted>2021-01-29T07:56:26Z</cp:lastPrinted>
  <dcterms:created xsi:type="dcterms:W3CDTF">2014-04-07T09:44:37Z</dcterms:created>
  <dcterms:modified xsi:type="dcterms:W3CDTF">2021-01-29T11:22:52Z</dcterms:modified>
  <cp:category/>
  <cp:version/>
  <cp:contentType/>
  <cp:contentStatus/>
</cp:coreProperties>
</file>