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0" windowWidth="27795" windowHeight="12405"/>
  </bookViews>
  <sheets>
    <sheet name="Приложение 2" sheetId="1" r:id="rId1"/>
  </sheets>
  <definedNames>
    <definedName name="_Toc384891825" localSheetId="0">'Приложение 2'!$B$5</definedName>
    <definedName name="_xlnm.Print_Titles" localSheetId="0">'Приложение 2'!$10:$10</definedName>
  </definedNames>
  <calcPr calcId="145621"/>
</workbook>
</file>

<file path=xl/calcChain.xml><?xml version="1.0" encoding="utf-8"?>
<calcChain xmlns="http://schemas.openxmlformats.org/spreadsheetml/2006/main">
  <c r="F99" i="1"/>
  <c r="G99"/>
  <c r="H99"/>
  <c r="E99"/>
  <c r="D99" l="1"/>
  <c r="D96" l="1"/>
  <c r="D97"/>
  <c r="G89"/>
  <c r="D98" l="1"/>
  <c r="D95" l="1"/>
  <c r="D94"/>
  <c r="D89" l="1"/>
  <c r="D84"/>
  <c r="D79"/>
  <c r="D74"/>
  <c r="E68"/>
  <c r="F68"/>
  <c r="G68"/>
  <c r="H68"/>
  <c r="E69"/>
  <c r="D59"/>
  <c r="E49"/>
  <c r="D32"/>
  <c r="D27"/>
  <c r="D28"/>
  <c r="D29"/>
  <c r="D30"/>
  <c r="D22"/>
  <c r="D17"/>
  <c r="H49"/>
  <c r="F49"/>
  <c r="E104" l="1"/>
  <c r="D68"/>
  <c r="E100" l="1"/>
  <c r="F100"/>
  <c r="G100"/>
  <c r="H100"/>
  <c r="E101"/>
  <c r="F101"/>
  <c r="G101"/>
  <c r="H101"/>
  <c r="E102"/>
  <c r="F102"/>
  <c r="G102"/>
  <c r="H102"/>
  <c r="D101" l="1"/>
  <c r="G49"/>
  <c r="D49" s="1"/>
  <c r="F69" l="1"/>
  <c r="G69"/>
  <c r="H69"/>
  <c r="E70"/>
  <c r="F70"/>
  <c r="G70"/>
  <c r="H70"/>
  <c r="E71"/>
  <c r="F71"/>
  <c r="G71"/>
  <c r="H71"/>
  <c r="E50" l="1"/>
  <c r="F50"/>
  <c r="G50"/>
  <c r="H50"/>
  <c r="E51"/>
  <c r="F51"/>
  <c r="G51"/>
  <c r="H51"/>
  <c r="E52"/>
  <c r="F52"/>
  <c r="G52"/>
  <c r="H52"/>
  <c r="F105" l="1"/>
  <c r="G105"/>
  <c r="H105"/>
  <c r="F106"/>
  <c r="G106"/>
  <c r="H106"/>
  <c r="F107"/>
  <c r="H107"/>
  <c r="D51"/>
  <c r="F36"/>
  <c r="G21"/>
  <c r="E107"/>
  <c r="D19"/>
  <c r="D24"/>
  <c r="D34"/>
  <c r="D61"/>
  <c r="D76"/>
  <c r="D81"/>
  <c r="D86"/>
  <c r="D91"/>
  <c r="D70" l="1"/>
  <c r="G107"/>
  <c r="E106"/>
  <c r="E105"/>
  <c r="D105" s="1"/>
  <c r="D71" l="1"/>
  <c r="D69"/>
  <c r="D106" l="1"/>
  <c r="D102"/>
  <c r="D100"/>
  <c r="D107" l="1"/>
  <c r="D18"/>
  <c r="D20"/>
  <c r="E21"/>
  <c r="G93" l="1"/>
  <c r="H103"/>
  <c r="E103"/>
  <c r="E93"/>
  <c r="F93"/>
  <c r="H93"/>
  <c r="D92"/>
  <c r="D90"/>
  <c r="E88"/>
  <c r="F88"/>
  <c r="G88"/>
  <c r="H88"/>
  <c r="D87"/>
  <c r="D85"/>
  <c r="E83"/>
  <c r="F83"/>
  <c r="G83"/>
  <c r="H83"/>
  <c r="D80"/>
  <c r="D82"/>
  <c r="E78"/>
  <c r="F78"/>
  <c r="G78"/>
  <c r="H78"/>
  <c r="D75"/>
  <c r="D77"/>
  <c r="F104"/>
  <c r="G104"/>
  <c r="H104"/>
  <c r="D60"/>
  <c r="D62"/>
  <c r="E63"/>
  <c r="F63"/>
  <c r="G63"/>
  <c r="H63"/>
  <c r="D23"/>
  <c r="D25"/>
  <c r="H31"/>
  <c r="G31"/>
  <c r="F31"/>
  <c r="E31"/>
  <c r="E36"/>
  <c r="G36"/>
  <c r="H36"/>
  <c r="D35"/>
  <c r="D33"/>
  <c r="E26"/>
  <c r="F26"/>
  <c r="G26"/>
  <c r="H26"/>
  <c r="F21"/>
  <c r="H21"/>
  <c r="D104" l="1"/>
  <c r="E108"/>
  <c r="F72"/>
  <c r="E72"/>
  <c r="D78"/>
  <c r="F53"/>
  <c r="F108"/>
  <c r="D83"/>
  <c r="D103"/>
  <c r="D93"/>
  <c r="D88"/>
  <c r="H108"/>
  <c r="F103"/>
  <c r="G103"/>
  <c r="D52"/>
  <c r="G53"/>
  <c r="D63"/>
  <c r="E53"/>
  <c r="G72"/>
  <c r="H72"/>
  <c r="D50"/>
  <c r="D31"/>
  <c r="D36"/>
  <c r="D26"/>
  <c r="D21"/>
  <c r="D53" l="1"/>
  <c r="D72"/>
  <c r="D108"/>
  <c r="H53"/>
  <c r="G108"/>
</calcChain>
</file>

<file path=xl/sharedStrings.xml><?xml version="1.0" encoding="utf-8"?>
<sst xmlns="http://schemas.openxmlformats.org/spreadsheetml/2006/main" count="121" uniqueCount="70">
  <si>
    <t>местный бюджет</t>
  </si>
  <si>
    <t>Комитет финансов</t>
  </si>
  <si>
    <t>В рамках текущей деятельности</t>
  </si>
  <si>
    <t>Итого</t>
  </si>
  <si>
    <t>Администрация Сланцевского муниципального района</t>
  </si>
  <si>
    <t>Годы реализации</t>
  </si>
  <si>
    <t>федеральный бюджет</t>
  </si>
  <si>
    <t>прочие источ-ники (бюдже-ты посе-лений)</t>
  </si>
  <si>
    <t>област-ной бюджет</t>
  </si>
  <si>
    <t>План реализации мероприятий муниципальной программы «Управление муниципальными финансами</t>
  </si>
  <si>
    <t>и муниципальным долгом Сланцевского муниципального района» на 2022-2025 годы</t>
  </si>
  <si>
    <t>Комплексы процессных мероприятий</t>
  </si>
  <si>
    <t>Комплекс процессных мероприятий «Управление муниципальными финансами»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</si>
  <si>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</si>
  <si>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</si>
  <si>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</si>
  <si>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</si>
  <si>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Ответственные исполнители</t>
  </si>
  <si>
    <t>Всего</t>
  </si>
  <si>
    <t>1. Комплекс процессных мероприятий «Управление муниципальными финансами»</t>
  </si>
  <si>
    <t>1.1.</t>
  </si>
  <si>
    <t>Определение основных направлений бюджетной, налоговой и долговой политики Сланцевского муниципального района</t>
  </si>
  <si>
    <t>1.2.</t>
  </si>
  <si>
    <t>Формирование, утверждение, исполнение и контроль за исполнением бюджета Сланцевского муниципального района</t>
  </si>
  <si>
    <t>1.3.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</si>
  <si>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</si>
  <si>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</si>
  <si>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</si>
  <si>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1.5.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</si>
  <si>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</si>
  <si>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1.6.</t>
  </si>
  <si>
    <t>Ведение реестра расходных обязательств Сланцевского муниципального района</t>
  </si>
  <si>
    <t>1.7.</t>
  </si>
  <si>
    <t>Оценка качества управления муниципальными финансами</t>
  </si>
  <si>
    <t>1.8.</t>
  </si>
  <si>
    <t>Оценка качества финансового менеджмента главных распорядителей бюджетных средств Сланцевского муниципального района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</si>
  <si>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муниципальными финансами»</t>
    </r>
  </si>
  <si>
    <t>2. Комплекс процессных мероприятий «Управление муниципальным долгом»</t>
  </si>
  <si>
    <t>2.1.</t>
  </si>
  <si>
    <t>Разработка программы муниципальных заимствований на очередной финансовый год (на очередной финансовый год и плановый период)</t>
  </si>
  <si>
    <t>2.2.</t>
  </si>
  <si>
    <t>Обслуживание муниципального долга Сланцевского муниципального района</t>
  </si>
  <si>
    <t>2.3.</t>
  </si>
  <si>
    <t>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</si>
  <si>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Комплекс процессных мероприятий «Управление муниципальным долгом»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</si>
  <si>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 долгом»</t>
    </r>
  </si>
  <si>
    <t>3. Комплекс процессных мероприятий «Межбюджетные отношения»</t>
  </si>
  <si>
    <t>3.1.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</si>
  <si>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</si>
  <si>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3.2.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</si>
  <si>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</si>
  <si>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3.3.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</si>
  <si>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</si>
  <si>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3.4.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</si>
  <si>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</si>
  <si>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Комплекс процессных мероприятий «Межбюджетные отношения»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</si>
  <si>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«Межбюджетные отношения»</t>
    </r>
  </si>
  <si>
    <t>Муниципальная программа «Управление муниципальными финансами и муниципальным долгом Сланцевского муниципального района»</t>
  </si>
  <si>
    <t>3.5.</t>
  </si>
  <si>
    <t>3.6.</t>
  </si>
  <si>
    <t>Иные МБТ на финансовое обеспечение исполнения переданного полномочия муниципального образования Сланцевский муниципальный район по решению вопросов местного значения в области градостроительной деятельности</t>
  </si>
  <si>
    <t>Иные межбюджетные трансферты на финансовое обеспечение демонтажа зданий аварийного жилищного фонда</t>
  </si>
  <si>
    <t>ВСЕГО по программе на 2022-2025 годы</t>
  </si>
  <si>
    <t>Приложение 2</t>
  </si>
  <si>
    <t>3.7.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</si>
  <si>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</si>
  <si>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3.8.</t>
  </si>
  <si>
    <t>3.9.</t>
  </si>
  <si>
    <t>Иные межбюджетные трансферты бюджетам муниципальных образований поселений на финансовое обеспечение обустройства стационарного электрического освещения автомобильных дорог поселения</t>
  </si>
  <si>
    <t>Иные межбюджетные трансферты бюджетам муниципальных образований поселений на обеспечение обустройства хоккейной площадки на территории поселения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</si>
</sst>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topLeftCell="A9" zoomScaleNormal="100" workbookViewId="0">
      <pane ySplit="2" topLeftCell="A95" activePane="bottomLeft" state="frozen"/>
      <selection activeCell="A9" sqref="A9"/>
      <selection pane="bottomLeft" activeCell="F108" sqref="F108"/>
    </sheetView>
  </sheetViews>
  <sheetFormatPr defaultRowHeight="15"/>
  <cols>
    <col min="1" max="1" width="5.7109375" style="1" customWidth="1"/>
    <col min="2" max="2" width="60.7109375" style="1" customWidth="1"/>
    <col min="3" max="3" width="7.85546875" style="1" customWidth="1"/>
    <col min="4" max="4" width="11.7109375" style="1" customWidth="1"/>
    <col min="5" max="8" width="10.28515625" style="1" customWidth="1"/>
    <col min="9" max="9" width="16.7109375" style="1" customWidth="1"/>
    <col min="10" max="16384" width="9.140625" style="1"/>
  </cols>
  <sheetData>
    <row r="1" spans="1:9" s="2" customFormat="1" ht="18.75">
      <c r="I1" s="7" t="s">
        <v>63</v>
      </c>
    </row>
    <row r="2" spans="1:9" s="2" customFormat="1" ht="18.75">
      <c r="B2" s="8"/>
    </row>
    <row r="3" spans="1:9" s="2" customFormat="1" ht="18.75">
      <c r="A3" s="34" t="s">
        <v>9</v>
      </c>
      <c r="B3" s="34"/>
      <c r="C3" s="34"/>
      <c r="D3" s="34"/>
      <c r="E3" s="34"/>
      <c r="F3" s="34"/>
      <c r="G3" s="34"/>
      <c r="H3" s="34"/>
      <c r="I3" s="34"/>
    </row>
    <row r="4" spans="1:9" s="2" customFormat="1" ht="18.75">
      <c r="A4" s="34" t="s">
        <v>10</v>
      </c>
      <c r="B4" s="34"/>
      <c r="C4" s="34"/>
      <c r="D4" s="34"/>
      <c r="E4" s="34"/>
      <c r="F4" s="34"/>
      <c r="G4" s="34"/>
      <c r="H4" s="34"/>
      <c r="I4" s="34"/>
    </row>
    <row r="5" spans="1:9" s="2" customFormat="1" ht="18.75">
      <c r="B5" s="8"/>
      <c r="D5" s="9"/>
      <c r="E5" s="9"/>
      <c r="F5" s="9"/>
      <c r="G5" s="9"/>
      <c r="H5" s="9"/>
    </row>
    <row r="6" spans="1:9" s="2" customFormat="1" ht="15.75" customHeight="1">
      <c r="A6" s="26" t="s">
        <v>13</v>
      </c>
      <c r="B6" s="26" t="s">
        <v>14</v>
      </c>
      <c r="C6" s="26" t="s">
        <v>5</v>
      </c>
      <c r="D6" s="26" t="s">
        <v>15</v>
      </c>
      <c r="E6" s="26"/>
      <c r="F6" s="26"/>
      <c r="G6" s="26"/>
      <c r="H6" s="26"/>
      <c r="I6" s="26" t="s">
        <v>17</v>
      </c>
    </row>
    <row r="7" spans="1:9" s="2" customFormat="1" ht="15.75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9" s="2" customFormat="1" ht="15.75" customHeight="1">
      <c r="A8" s="26"/>
      <c r="B8" s="26"/>
      <c r="C8" s="26"/>
      <c r="D8" s="26" t="s">
        <v>18</v>
      </c>
      <c r="E8" s="26" t="s">
        <v>16</v>
      </c>
      <c r="F8" s="26"/>
      <c r="G8" s="26"/>
      <c r="H8" s="26"/>
      <c r="I8" s="26"/>
    </row>
    <row r="9" spans="1:9" s="2" customFormat="1" ht="94.5">
      <c r="A9" s="26"/>
      <c r="B9" s="26"/>
      <c r="C9" s="26"/>
      <c r="D9" s="26"/>
      <c r="E9" s="14" t="s">
        <v>6</v>
      </c>
      <c r="F9" s="14" t="s">
        <v>8</v>
      </c>
      <c r="G9" s="14" t="s">
        <v>0</v>
      </c>
      <c r="H9" s="14" t="s">
        <v>7</v>
      </c>
      <c r="I9" s="26"/>
    </row>
    <row r="10" spans="1:9" s="2" customFormat="1" ht="15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</row>
    <row r="11" spans="1:9" s="2" customFormat="1" ht="15.75">
      <c r="A11" s="30" t="s">
        <v>11</v>
      </c>
      <c r="B11" s="30"/>
      <c r="C11" s="30"/>
      <c r="D11" s="30"/>
      <c r="E11" s="30"/>
      <c r="F11" s="30"/>
      <c r="G11" s="30"/>
      <c r="H11" s="30"/>
      <c r="I11" s="30"/>
    </row>
    <row r="12" spans="1:9" s="2" customFormat="1" ht="15.75" customHeight="1">
      <c r="A12" s="30" t="s">
        <v>19</v>
      </c>
      <c r="B12" s="30"/>
      <c r="C12" s="30"/>
      <c r="D12" s="30"/>
      <c r="E12" s="30"/>
      <c r="F12" s="30"/>
      <c r="G12" s="30"/>
      <c r="H12" s="30"/>
      <c r="I12" s="30"/>
    </row>
    <row r="13" spans="1:9" s="2" customFormat="1" ht="15.75" customHeight="1">
      <c r="A13" s="26" t="s">
        <v>20</v>
      </c>
      <c r="B13" s="21" t="s">
        <v>21</v>
      </c>
      <c r="C13" s="13">
        <v>2022</v>
      </c>
      <c r="D13" s="23" t="s">
        <v>2</v>
      </c>
      <c r="E13" s="24"/>
      <c r="F13" s="24"/>
      <c r="G13" s="24"/>
      <c r="H13" s="25"/>
      <c r="I13" s="26" t="s">
        <v>1</v>
      </c>
    </row>
    <row r="14" spans="1:9" s="2" customFormat="1" ht="15.75" customHeight="1">
      <c r="A14" s="26"/>
      <c r="B14" s="21"/>
      <c r="C14" s="13">
        <v>2023</v>
      </c>
      <c r="D14" s="23" t="s">
        <v>2</v>
      </c>
      <c r="E14" s="24"/>
      <c r="F14" s="24"/>
      <c r="G14" s="24"/>
      <c r="H14" s="25"/>
      <c r="I14" s="26"/>
    </row>
    <row r="15" spans="1:9" s="2" customFormat="1" ht="15" customHeight="1">
      <c r="A15" s="26"/>
      <c r="B15" s="21"/>
      <c r="C15" s="13">
        <v>2024</v>
      </c>
      <c r="D15" s="23" t="s">
        <v>2</v>
      </c>
      <c r="E15" s="24"/>
      <c r="F15" s="24"/>
      <c r="G15" s="24"/>
      <c r="H15" s="25"/>
      <c r="I15" s="26"/>
    </row>
    <row r="16" spans="1:9" s="2" customFormat="1" ht="15" customHeight="1">
      <c r="A16" s="26"/>
      <c r="B16" s="21"/>
      <c r="C16" s="13">
        <v>2025</v>
      </c>
      <c r="D16" s="23" t="s">
        <v>2</v>
      </c>
      <c r="E16" s="24"/>
      <c r="F16" s="24"/>
      <c r="G16" s="24"/>
      <c r="H16" s="25"/>
      <c r="I16" s="26"/>
    </row>
    <row r="17" spans="1:9" s="2" customFormat="1" ht="15.75" customHeight="1">
      <c r="A17" s="26" t="s">
        <v>22</v>
      </c>
      <c r="B17" s="21" t="s">
        <v>23</v>
      </c>
      <c r="C17" s="13">
        <v>2022</v>
      </c>
      <c r="D17" s="5">
        <f t="shared" ref="D17" si="0">SUM(E17:H17)</f>
        <v>19987.099999999999</v>
      </c>
      <c r="E17" s="5"/>
      <c r="F17" s="6"/>
      <c r="G17" s="5">
        <v>19987.099999999999</v>
      </c>
      <c r="H17" s="5"/>
      <c r="I17" s="26" t="s">
        <v>1</v>
      </c>
    </row>
    <row r="18" spans="1:9" s="2" customFormat="1" ht="15.75">
      <c r="A18" s="26"/>
      <c r="B18" s="21"/>
      <c r="C18" s="13">
        <v>2023</v>
      </c>
      <c r="D18" s="5">
        <f t="shared" ref="D18:D20" si="1">SUM(E18:H18)</f>
        <v>18166.2</v>
      </c>
      <c r="E18" s="5"/>
      <c r="F18" s="6"/>
      <c r="G18" s="5">
        <v>18166.2</v>
      </c>
      <c r="H18" s="5"/>
      <c r="I18" s="26"/>
    </row>
    <row r="19" spans="1:9" s="2" customFormat="1" ht="15.75">
      <c r="A19" s="26"/>
      <c r="B19" s="21"/>
      <c r="C19" s="13">
        <v>2024</v>
      </c>
      <c r="D19" s="5">
        <f t="shared" ref="D19" si="2">SUM(E19:H19)</f>
        <v>18330.5</v>
      </c>
      <c r="E19" s="5"/>
      <c r="F19" s="6"/>
      <c r="G19" s="5">
        <v>18330.5</v>
      </c>
      <c r="H19" s="5"/>
      <c r="I19" s="26"/>
    </row>
    <row r="20" spans="1:9" s="2" customFormat="1" ht="15.75">
      <c r="A20" s="26"/>
      <c r="B20" s="21"/>
      <c r="C20" s="13">
        <v>2025</v>
      </c>
      <c r="D20" s="5">
        <f t="shared" si="1"/>
        <v>14961.5</v>
      </c>
      <c r="E20" s="5"/>
      <c r="F20" s="6"/>
      <c r="G20" s="5">
        <v>14961.5</v>
      </c>
      <c r="H20" s="5"/>
      <c r="I20" s="26"/>
    </row>
    <row r="21" spans="1:9" s="2" customFormat="1" ht="15.75">
      <c r="A21" s="15"/>
      <c r="B21" s="16" t="s">
        <v>3</v>
      </c>
      <c r="C21" s="15"/>
      <c r="D21" s="4">
        <f>SUM(D17:D20)</f>
        <v>71445.3</v>
      </c>
      <c r="E21" s="4">
        <f>SUM(E17:E20)</f>
        <v>0</v>
      </c>
      <c r="F21" s="4">
        <f>SUM(F17:F20)</f>
        <v>0</v>
      </c>
      <c r="G21" s="4">
        <f>SUM(G17:G20)</f>
        <v>71445.3</v>
      </c>
      <c r="H21" s="4">
        <f>SUM(H17:H20)</f>
        <v>0</v>
      </c>
      <c r="I21" s="15"/>
    </row>
    <row r="22" spans="1:9" s="2" customFormat="1" ht="18.95" customHeight="1">
      <c r="A22" s="26" t="s">
        <v>24</v>
      </c>
      <c r="B22" s="21" t="s">
        <v>25</v>
      </c>
      <c r="C22" s="13">
        <v>2022</v>
      </c>
      <c r="D22" s="5">
        <f t="shared" ref="D22" si="3">SUM(E22:H22)</f>
        <v>2277</v>
      </c>
      <c r="E22" s="5"/>
      <c r="F22" s="5"/>
      <c r="G22" s="5"/>
      <c r="H22" s="5">
        <v>2277</v>
      </c>
      <c r="I22" s="26" t="s">
        <v>1</v>
      </c>
    </row>
    <row r="23" spans="1:9" s="2" customFormat="1" ht="18.95" customHeight="1">
      <c r="A23" s="26"/>
      <c r="B23" s="21"/>
      <c r="C23" s="13">
        <v>2023</v>
      </c>
      <c r="D23" s="5">
        <f t="shared" ref="D23:D25" si="4">SUM(E23:H23)</f>
        <v>2277</v>
      </c>
      <c r="E23" s="5"/>
      <c r="F23" s="5"/>
      <c r="G23" s="5"/>
      <c r="H23" s="5">
        <v>2277</v>
      </c>
      <c r="I23" s="26"/>
    </row>
    <row r="24" spans="1:9" s="2" customFormat="1" ht="18.95" customHeight="1">
      <c r="A24" s="26"/>
      <c r="B24" s="21"/>
      <c r="C24" s="13">
        <v>2024</v>
      </c>
      <c r="D24" s="5">
        <f t="shared" si="4"/>
        <v>2277</v>
      </c>
      <c r="E24" s="5"/>
      <c r="F24" s="5"/>
      <c r="G24" s="5"/>
      <c r="H24" s="5">
        <v>2277</v>
      </c>
      <c r="I24" s="26"/>
    </row>
    <row r="25" spans="1:9" s="2" customFormat="1" ht="18.95" customHeight="1">
      <c r="A25" s="26"/>
      <c r="B25" s="21"/>
      <c r="C25" s="13">
        <v>2025</v>
      </c>
      <c r="D25" s="5">
        <f t="shared" si="4"/>
        <v>2094</v>
      </c>
      <c r="E25" s="5"/>
      <c r="F25" s="5"/>
      <c r="G25" s="5"/>
      <c r="H25" s="5">
        <v>2094</v>
      </c>
      <c r="I25" s="26"/>
    </row>
    <row r="26" spans="1:9" s="2" customFormat="1" ht="15.75">
      <c r="A26" s="15"/>
      <c r="B26" s="16" t="s">
        <v>3</v>
      </c>
      <c r="C26" s="15"/>
      <c r="D26" s="4">
        <f>SUM(D22:D25)</f>
        <v>8925</v>
      </c>
      <c r="E26" s="4">
        <f>SUM(E22:E25)</f>
        <v>0</v>
      </c>
      <c r="F26" s="4">
        <f>SUM(F22:F25)</f>
        <v>0</v>
      </c>
      <c r="G26" s="4">
        <f>SUM(G22:G25)</f>
        <v>0</v>
      </c>
      <c r="H26" s="4">
        <f>SUM(H22:H25)</f>
        <v>8925</v>
      </c>
      <c r="I26" s="15"/>
    </row>
    <row r="27" spans="1:9" s="2" customFormat="1" ht="28.5" customHeight="1">
      <c r="A27" s="31" t="s">
        <v>26</v>
      </c>
      <c r="B27" s="27" t="s">
        <v>27</v>
      </c>
      <c r="C27" s="13">
        <v>2022</v>
      </c>
      <c r="D27" s="5">
        <f t="shared" ref="D27" si="5">SUM(E27:H27)</f>
        <v>60</v>
      </c>
      <c r="E27" s="5"/>
      <c r="F27" s="5"/>
      <c r="G27" s="5"/>
      <c r="H27" s="5">
        <v>60</v>
      </c>
      <c r="I27" s="31" t="s">
        <v>1</v>
      </c>
    </row>
    <row r="28" spans="1:9" s="2" customFormat="1" ht="36" customHeight="1">
      <c r="A28" s="32"/>
      <c r="B28" s="28"/>
      <c r="C28" s="13">
        <v>2023</v>
      </c>
      <c r="D28" s="5">
        <f>SUM(E28:H28)</f>
        <v>60</v>
      </c>
      <c r="E28" s="5"/>
      <c r="F28" s="5"/>
      <c r="G28" s="5"/>
      <c r="H28" s="5">
        <v>60</v>
      </c>
      <c r="I28" s="32"/>
    </row>
    <row r="29" spans="1:9" s="2" customFormat="1" ht="18.95" customHeight="1">
      <c r="A29" s="32"/>
      <c r="B29" s="28"/>
      <c r="C29" s="13">
        <v>2024</v>
      </c>
      <c r="D29" s="5">
        <f>SUM(E29:H29)</f>
        <v>60</v>
      </c>
      <c r="E29" s="5"/>
      <c r="F29" s="5"/>
      <c r="G29" s="5"/>
      <c r="H29" s="5">
        <v>60</v>
      </c>
      <c r="I29" s="32"/>
    </row>
    <row r="30" spans="1:9" s="2" customFormat="1" ht="18.95" customHeight="1">
      <c r="A30" s="33"/>
      <c r="B30" s="29"/>
      <c r="C30" s="13">
        <v>2025</v>
      </c>
      <c r="D30" s="5">
        <f>SUM(E30:H30)</f>
        <v>60</v>
      </c>
      <c r="E30" s="5"/>
      <c r="F30" s="5"/>
      <c r="G30" s="5"/>
      <c r="H30" s="5">
        <v>60</v>
      </c>
      <c r="I30" s="33"/>
    </row>
    <row r="31" spans="1:9" s="2" customFormat="1" ht="15.75">
      <c r="A31" s="15"/>
      <c r="B31" s="16" t="s">
        <v>3</v>
      </c>
      <c r="C31" s="15"/>
      <c r="D31" s="4">
        <f>SUM(D27:D30)</f>
        <v>240</v>
      </c>
      <c r="E31" s="4">
        <f>SUM(E27:E30)</f>
        <v>0</v>
      </c>
      <c r="F31" s="4">
        <f>SUM(F27:F30)</f>
        <v>0</v>
      </c>
      <c r="G31" s="4">
        <f>SUM(G27:G30)</f>
        <v>0</v>
      </c>
      <c r="H31" s="4">
        <f>SUM(H27:H30)</f>
        <v>240</v>
      </c>
      <c r="I31" s="15"/>
    </row>
    <row r="32" spans="1:9" s="2" customFormat="1" ht="15.75" customHeight="1">
      <c r="A32" s="26" t="s">
        <v>28</v>
      </c>
      <c r="B32" s="21" t="s">
        <v>29</v>
      </c>
      <c r="C32" s="14">
        <v>2022</v>
      </c>
      <c r="D32" s="3">
        <f t="shared" ref="D32" si="6">SUM(E32:H32)</f>
        <v>78.2</v>
      </c>
      <c r="E32" s="3"/>
      <c r="F32" s="3">
        <v>78.2</v>
      </c>
      <c r="G32" s="3"/>
      <c r="H32" s="3"/>
      <c r="I32" s="26" t="s">
        <v>1</v>
      </c>
    </row>
    <row r="33" spans="1:9" s="2" customFormat="1" ht="15.75">
      <c r="A33" s="26"/>
      <c r="B33" s="21"/>
      <c r="C33" s="14">
        <v>2023</v>
      </c>
      <c r="D33" s="3">
        <f t="shared" ref="D33:D35" si="7">SUM(E33:H33)</f>
        <v>81.900000000000006</v>
      </c>
      <c r="E33" s="3"/>
      <c r="F33" s="3">
        <v>81.900000000000006</v>
      </c>
      <c r="G33" s="3"/>
      <c r="H33" s="3"/>
      <c r="I33" s="26"/>
    </row>
    <row r="34" spans="1:9" s="2" customFormat="1" ht="15.75">
      <c r="A34" s="26"/>
      <c r="B34" s="21"/>
      <c r="C34" s="14">
        <v>2024</v>
      </c>
      <c r="D34" s="3">
        <f t="shared" ref="D34" si="8">SUM(E34:H34)</f>
        <v>85.3</v>
      </c>
      <c r="E34" s="3"/>
      <c r="F34" s="3">
        <v>85.3</v>
      </c>
      <c r="G34" s="3"/>
      <c r="H34" s="3"/>
      <c r="I34" s="26"/>
    </row>
    <row r="35" spans="1:9" s="2" customFormat="1" ht="15.75">
      <c r="A35" s="26"/>
      <c r="B35" s="21"/>
      <c r="C35" s="14">
        <v>2025</v>
      </c>
      <c r="D35" s="3">
        <f t="shared" si="7"/>
        <v>70</v>
      </c>
      <c r="E35" s="3"/>
      <c r="F35" s="3">
        <v>70</v>
      </c>
      <c r="G35" s="3"/>
      <c r="H35" s="3"/>
      <c r="I35" s="26"/>
    </row>
    <row r="36" spans="1:9" s="2" customFormat="1" ht="15.75">
      <c r="A36" s="15"/>
      <c r="B36" s="16" t="s">
        <v>3</v>
      </c>
      <c r="C36" s="15"/>
      <c r="D36" s="4">
        <f>SUM(D32:D35)</f>
        <v>315.40000000000003</v>
      </c>
      <c r="E36" s="4">
        <f>SUM(E32:E35)</f>
        <v>0</v>
      </c>
      <c r="F36" s="4">
        <f>SUM(F32:F35)</f>
        <v>315.40000000000003</v>
      </c>
      <c r="G36" s="4">
        <f>SUM(G32:G35)</f>
        <v>0</v>
      </c>
      <c r="H36" s="4">
        <f>SUM(H32:H35)</f>
        <v>0</v>
      </c>
      <c r="I36" s="15"/>
    </row>
    <row r="37" spans="1:9" s="2" customFormat="1" ht="15.75" customHeight="1">
      <c r="A37" s="26" t="s">
        <v>30</v>
      </c>
      <c r="B37" s="21" t="s">
        <v>31</v>
      </c>
      <c r="C37" s="14">
        <v>2022</v>
      </c>
      <c r="D37" s="21" t="s">
        <v>2</v>
      </c>
      <c r="E37" s="21"/>
      <c r="F37" s="21"/>
      <c r="G37" s="21"/>
      <c r="H37" s="21"/>
      <c r="I37" s="26" t="s">
        <v>1</v>
      </c>
    </row>
    <row r="38" spans="1:9" s="2" customFormat="1" ht="15.75">
      <c r="A38" s="26"/>
      <c r="B38" s="21"/>
      <c r="C38" s="14">
        <v>2023</v>
      </c>
      <c r="D38" s="21" t="s">
        <v>2</v>
      </c>
      <c r="E38" s="21"/>
      <c r="F38" s="21"/>
      <c r="G38" s="21"/>
      <c r="H38" s="21"/>
      <c r="I38" s="26"/>
    </row>
    <row r="39" spans="1:9" s="2" customFormat="1" ht="15.75">
      <c r="A39" s="26"/>
      <c r="B39" s="21"/>
      <c r="C39" s="14">
        <v>2024</v>
      </c>
      <c r="D39" s="21" t="s">
        <v>2</v>
      </c>
      <c r="E39" s="21"/>
      <c r="F39" s="21"/>
      <c r="G39" s="21"/>
      <c r="H39" s="21"/>
      <c r="I39" s="26"/>
    </row>
    <row r="40" spans="1:9" s="2" customFormat="1" ht="15.75">
      <c r="A40" s="26"/>
      <c r="B40" s="21"/>
      <c r="C40" s="14">
        <v>2025</v>
      </c>
      <c r="D40" s="21" t="s">
        <v>2</v>
      </c>
      <c r="E40" s="21"/>
      <c r="F40" s="21"/>
      <c r="G40" s="21"/>
      <c r="H40" s="21"/>
      <c r="I40" s="26"/>
    </row>
    <row r="41" spans="1:9" s="2" customFormat="1" ht="15.75" customHeight="1">
      <c r="A41" s="26" t="s">
        <v>32</v>
      </c>
      <c r="B41" s="21" t="s">
        <v>33</v>
      </c>
      <c r="C41" s="14">
        <v>2022</v>
      </c>
      <c r="D41" s="21" t="s">
        <v>2</v>
      </c>
      <c r="E41" s="21"/>
      <c r="F41" s="21"/>
      <c r="G41" s="21"/>
      <c r="H41" s="21"/>
      <c r="I41" s="26" t="s">
        <v>1</v>
      </c>
    </row>
    <row r="42" spans="1:9" s="2" customFormat="1" ht="15.75" customHeight="1">
      <c r="A42" s="26"/>
      <c r="B42" s="21"/>
      <c r="C42" s="14">
        <v>2023</v>
      </c>
      <c r="D42" s="21" t="s">
        <v>2</v>
      </c>
      <c r="E42" s="21"/>
      <c r="F42" s="21"/>
      <c r="G42" s="21"/>
      <c r="H42" s="21"/>
      <c r="I42" s="26"/>
    </row>
    <row r="43" spans="1:9" s="2" customFormat="1" ht="15.75" customHeight="1">
      <c r="A43" s="26"/>
      <c r="B43" s="21"/>
      <c r="C43" s="14">
        <v>2024</v>
      </c>
      <c r="D43" s="21" t="s">
        <v>2</v>
      </c>
      <c r="E43" s="21"/>
      <c r="F43" s="21"/>
      <c r="G43" s="21"/>
      <c r="H43" s="21"/>
      <c r="I43" s="26"/>
    </row>
    <row r="44" spans="1:9" s="2" customFormat="1" ht="15.75" customHeight="1">
      <c r="A44" s="26"/>
      <c r="B44" s="21"/>
      <c r="C44" s="14">
        <v>2025</v>
      </c>
      <c r="D44" s="21" t="s">
        <v>2</v>
      </c>
      <c r="E44" s="21"/>
      <c r="F44" s="21"/>
      <c r="G44" s="21"/>
      <c r="H44" s="21"/>
      <c r="I44" s="26"/>
    </row>
    <row r="45" spans="1:9" s="2" customFormat="1" ht="15.75" customHeight="1">
      <c r="A45" s="26" t="s">
        <v>34</v>
      </c>
      <c r="B45" s="21" t="s">
        <v>35</v>
      </c>
      <c r="C45" s="14">
        <v>2022</v>
      </c>
      <c r="D45" s="21" t="s">
        <v>2</v>
      </c>
      <c r="E45" s="21"/>
      <c r="F45" s="21"/>
      <c r="G45" s="21"/>
      <c r="H45" s="21"/>
      <c r="I45" s="26" t="s">
        <v>1</v>
      </c>
    </row>
    <row r="46" spans="1:9" s="2" customFormat="1" ht="15.75" customHeight="1">
      <c r="A46" s="26"/>
      <c r="B46" s="21"/>
      <c r="C46" s="14">
        <v>2023</v>
      </c>
      <c r="D46" s="21" t="s">
        <v>2</v>
      </c>
      <c r="E46" s="21"/>
      <c r="F46" s="21"/>
      <c r="G46" s="21"/>
      <c r="H46" s="21"/>
      <c r="I46" s="26"/>
    </row>
    <row r="47" spans="1:9" s="2" customFormat="1" ht="15.75" customHeight="1">
      <c r="A47" s="26"/>
      <c r="B47" s="21"/>
      <c r="C47" s="14">
        <v>2024</v>
      </c>
      <c r="D47" s="21" t="s">
        <v>2</v>
      </c>
      <c r="E47" s="21"/>
      <c r="F47" s="21"/>
      <c r="G47" s="21"/>
      <c r="H47" s="21"/>
      <c r="I47" s="26"/>
    </row>
    <row r="48" spans="1:9" s="2" customFormat="1" ht="15.75" customHeight="1">
      <c r="A48" s="26"/>
      <c r="B48" s="21"/>
      <c r="C48" s="14">
        <v>2025</v>
      </c>
      <c r="D48" s="21" t="s">
        <v>2</v>
      </c>
      <c r="E48" s="21"/>
      <c r="F48" s="21"/>
      <c r="G48" s="21"/>
      <c r="H48" s="21"/>
      <c r="I48" s="26"/>
    </row>
    <row r="49" spans="1:9" s="2" customFormat="1" ht="15.75" customHeight="1">
      <c r="A49" s="30"/>
      <c r="B49" s="22" t="s">
        <v>12</v>
      </c>
      <c r="C49" s="15">
        <v>2022</v>
      </c>
      <c r="D49" s="4">
        <f>SUM(E49:H49)</f>
        <v>22402.3</v>
      </c>
      <c r="E49" s="4">
        <f t="shared" ref="E49:H52" si="9">E17+E22+E27+E32</f>
        <v>0</v>
      </c>
      <c r="F49" s="4">
        <f t="shared" si="9"/>
        <v>78.2</v>
      </c>
      <c r="G49" s="4">
        <f t="shared" si="9"/>
        <v>19987.099999999999</v>
      </c>
      <c r="H49" s="4">
        <f t="shared" si="9"/>
        <v>2337</v>
      </c>
      <c r="I49" s="30"/>
    </row>
    <row r="50" spans="1:9" s="2" customFormat="1" ht="15.75">
      <c r="A50" s="30"/>
      <c r="B50" s="22"/>
      <c r="C50" s="15">
        <v>2023</v>
      </c>
      <c r="D50" s="4">
        <f t="shared" ref="D50:D52" si="10">SUM(E50:H50)</f>
        <v>20585.100000000002</v>
      </c>
      <c r="E50" s="4">
        <f t="shared" si="9"/>
        <v>0</v>
      </c>
      <c r="F50" s="4">
        <f t="shared" si="9"/>
        <v>81.900000000000006</v>
      </c>
      <c r="G50" s="4">
        <f t="shared" si="9"/>
        <v>18166.2</v>
      </c>
      <c r="H50" s="4">
        <f t="shared" si="9"/>
        <v>2337</v>
      </c>
      <c r="I50" s="30"/>
    </row>
    <row r="51" spans="1:9" s="2" customFormat="1" ht="15.75">
      <c r="A51" s="30"/>
      <c r="B51" s="22"/>
      <c r="C51" s="15">
        <v>2024</v>
      </c>
      <c r="D51" s="4">
        <f t="shared" ref="D51" si="11">SUM(E51:H51)</f>
        <v>20752.8</v>
      </c>
      <c r="E51" s="4">
        <f t="shared" si="9"/>
        <v>0</v>
      </c>
      <c r="F51" s="4">
        <f t="shared" si="9"/>
        <v>85.3</v>
      </c>
      <c r="G51" s="4">
        <f t="shared" si="9"/>
        <v>18330.5</v>
      </c>
      <c r="H51" s="4">
        <f t="shared" si="9"/>
        <v>2337</v>
      </c>
      <c r="I51" s="30"/>
    </row>
    <row r="52" spans="1:9" s="2" customFormat="1" ht="15.75">
      <c r="A52" s="30"/>
      <c r="B52" s="22"/>
      <c r="C52" s="15">
        <v>2025</v>
      </c>
      <c r="D52" s="4">
        <f t="shared" si="10"/>
        <v>17185.5</v>
      </c>
      <c r="E52" s="4">
        <f t="shared" si="9"/>
        <v>0</v>
      </c>
      <c r="F52" s="4">
        <f t="shared" si="9"/>
        <v>70</v>
      </c>
      <c r="G52" s="4">
        <f t="shared" si="9"/>
        <v>14961.5</v>
      </c>
      <c r="H52" s="4">
        <f t="shared" si="9"/>
        <v>2154</v>
      </c>
      <c r="I52" s="30"/>
    </row>
    <row r="53" spans="1:9" s="2" customFormat="1" ht="31.5">
      <c r="A53" s="15"/>
      <c r="B53" s="16" t="s">
        <v>36</v>
      </c>
      <c r="C53" s="15"/>
      <c r="D53" s="4">
        <f>SUM(D49:D52)</f>
        <v>80925.7</v>
      </c>
      <c r="E53" s="4">
        <f>SUM(E49:E52)</f>
        <v>0</v>
      </c>
      <c r="F53" s="4">
        <f>SUM(F49:F52)</f>
        <v>315.40000000000003</v>
      </c>
      <c r="G53" s="4">
        <f>SUM(G49:G52)</f>
        <v>71445.3</v>
      </c>
      <c r="H53" s="4">
        <f>SUM(H49:H52)</f>
        <v>9165</v>
      </c>
      <c r="I53" s="15"/>
    </row>
    <row r="54" spans="1:9" s="2" customFormat="1" ht="15.75" customHeight="1">
      <c r="A54" s="30" t="s">
        <v>37</v>
      </c>
      <c r="B54" s="30"/>
      <c r="C54" s="30"/>
      <c r="D54" s="30"/>
      <c r="E54" s="30"/>
      <c r="F54" s="30"/>
      <c r="G54" s="30"/>
      <c r="H54" s="30"/>
      <c r="I54" s="30"/>
    </row>
    <row r="55" spans="1:9" s="2" customFormat="1" ht="15.75" customHeight="1">
      <c r="A55" s="26" t="s">
        <v>38</v>
      </c>
      <c r="B55" s="21" t="s">
        <v>39</v>
      </c>
      <c r="C55" s="14">
        <v>2022</v>
      </c>
      <c r="D55" s="21" t="s">
        <v>2</v>
      </c>
      <c r="E55" s="21"/>
      <c r="F55" s="21"/>
      <c r="G55" s="21"/>
      <c r="H55" s="21"/>
      <c r="I55" s="26" t="s">
        <v>1</v>
      </c>
    </row>
    <row r="56" spans="1:9" s="2" customFormat="1" ht="15.75">
      <c r="A56" s="26"/>
      <c r="B56" s="21"/>
      <c r="C56" s="14">
        <v>2023</v>
      </c>
      <c r="D56" s="21" t="s">
        <v>2</v>
      </c>
      <c r="E56" s="21"/>
      <c r="F56" s="21"/>
      <c r="G56" s="21"/>
      <c r="H56" s="21"/>
      <c r="I56" s="26"/>
    </row>
    <row r="57" spans="1:9" s="2" customFormat="1" ht="15.75">
      <c r="A57" s="26"/>
      <c r="B57" s="21"/>
      <c r="C57" s="14">
        <v>2024</v>
      </c>
      <c r="D57" s="21" t="s">
        <v>2</v>
      </c>
      <c r="E57" s="21"/>
      <c r="F57" s="21"/>
      <c r="G57" s="21"/>
      <c r="H57" s="21"/>
      <c r="I57" s="26"/>
    </row>
    <row r="58" spans="1:9" s="2" customFormat="1" ht="15.75">
      <c r="A58" s="26"/>
      <c r="B58" s="21"/>
      <c r="C58" s="14">
        <v>2025</v>
      </c>
      <c r="D58" s="21" t="s">
        <v>2</v>
      </c>
      <c r="E58" s="21"/>
      <c r="F58" s="21"/>
      <c r="G58" s="21"/>
      <c r="H58" s="21"/>
      <c r="I58" s="26"/>
    </row>
    <row r="59" spans="1:9" s="2" customFormat="1" ht="15.75" customHeight="1">
      <c r="A59" s="26" t="s">
        <v>40</v>
      </c>
      <c r="B59" s="21" t="s">
        <v>41</v>
      </c>
      <c r="C59" s="13">
        <v>2022</v>
      </c>
      <c r="D59" s="5">
        <f t="shared" ref="D59" si="12">SUM(E59:H59)</f>
        <v>50</v>
      </c>
      <c r="E59" s="5"/>
      <c r="F59" s="5"/>
      <c r="G59" s="5">
        <v>50</v>
      </c>
      <c r="H59" s="5"/>
      <c r="I59" s="26" t="s">
        <v>4</v>
      </c>
    </row>
    <row r="60" spans="1:9" s="2" customFormat="1" ht="15.75">
      <c r="A60" s="26"/>
      <c r="B60" s="21"/>
      <c r="C60" s="13">
        <v>2023</v>
      </c>
      <c r="D60" s="5">
        <f>SUM(E60:H60)</f>
        <v>50</v>
      </c>
      <c r="E60" s="5"/>
      <c r="F60" s="5"/>
      <c r="G60" s="5">
        <v>50</v>
      </c>
      <c r="H60" s="5"/>
      <c r="I60" s="26"/>
    </row>
    <row r="61" spans="1:9" s="2" customFormat="1" ht="15.75">
      <c r="A61" s="26"/>
      <c r="B61" s="21"/>
      <c r="C61" s="13">
        <v>2024</v>
      </c>
      <c r="D61" s="5">
        <f>SUM(E61:H61)</f>
        <v>50</v>
      </c>
      <c r="E61" s="5"/>
      <c r="F61" s="5"/>
      <c r="G61" s="5">
        <v>50</v>
      </c>
      <c r="H61" s="5"/>
      <c r="I61" s="26"/>
    </row>
    <row r="62" spans="1:9" s="2" customFormat="1" ht="15.75">
      <c r="A62" s="26"/>
      <c r="B62" s="21"/>
      <c r="C62" s="13">
        <v>2025</v>
      </c>
      <c r="D62" s="5">
        <f>SUM(E62:H62)</f>
        <v>50</v>
      </c>
      <c r="E62" s="5"/>
      <c r="F62" s="5"/>
      <c r="G62" s="5">
        <v>50</v>
      </c>
      <c r="H62" s="5"/>
      <c r="I62" s="26"/>
    </row>
    <row r="63" spans="1:9" s="2" customFormat="1" ht="15.75">
      <c r="A63" s="15"/>
      <c r="B63" s="16" t="s">
        <v>3</v>
      </c>
      <c r="C63" s="15"/>
      <c r="D63" s="4">
        <f>SUM(D59:D62)</f>
        <v>200</v>
      </c>
      <c r="E63" s="4">
        <f>SUM(E59:E62)</f>
        <v>0</v>
      </c>
      <c r="F63" s="4">
        <f>SUM(F59:F62)</f>
        <v>0</v>
      </c>
      <c r="G63" s="4">
        <f>SUM(G59:G62)</f>
        <v>200</v>
      </c>
      <c r="H63" s="4">
        <f>SUM(H59:H62)</f>
        <v>0</v>
      </c>
      <c r="I63" s="15"/>
    </row>
    <row r="64" spans="1:9" s="2" customFormat="1" ht="15.75" customHeight="1">
      <c r="A64" s="26" t="s">
        <v>42</v>
      </c>
      <c r="B64" s="21" t="s">
        <v>43</v>
      </c>
      <c r="C64" s="13">
        <v>2022</v>
      </c>
      <c r="D64" s="23" t="s">
        <v>2</v>
      </c>
      <c r="E64" s="24"/>
      <c r="F64" s="24"/>
      <c r="G64" s="24"/>
      <c r="H64" s="25"/>
      <c r="I64" s="26" t="s">
        <v>1</v>
      </c>
    </row>
    <row r="65" spans="1:9" s="2" customFormat="1" ht="15.75">
      <c r="A65" s="26"/>
      <c r="B65" s="21"/>
      <c r="C65" s="13">
        <v>2023</v>
      </c>
      <c r="D65" s="23" t="s">
        <v>2</v>
      </c>
      <c r="E65" s="24"/>
      <c r="F65" s="24"/>
      <c r="G65" s="24"/>
      <c r="H65" s="25"/>
      <c r="I65" s="26"/>
    </row>
    <row r="66" spans="1:9" s="2" customFormat="1" ht="15.75">
      <c r="A66" s="26"/>
      <c r="B66" s="21"/>
      <c r="C66" s="13">
        <v>2024</v>
      </c>
      <c r="D66" s="23" t="s">
        <v>2</v>
      </c>
      <c r="E66" s="24"/>
      <c r="F66" s="24"/>
      <c r="G66" s="24"/>
      <c r="H66" s="25"/>
      <c r="I66" s="26"/>
    </row>
    <row r="67" spans="1:9" s="2" customFormat="1" ht="15.75">
      <c r="A67" s="26"/>
      <c r="B67" s="21"/>
      <c r="C67" s="13">
        <v>2025</v>
      </c>
      <c r="D67" s="23" t="s">
        <v>2</v>
      </c>
      <c r="E67" s="24"/>
      <c r="F67" s="24"/>
      <c r="G67" s="24"/>
      <c r="H67" s="25"/>
      <c r="I67" s="26"/>
    </row>
    <row r="68" spans="1:9" s="2" customFormat="1" ht="15.75" customHeight="1">
      <c r="A68" s="30"/>
      <c r="B68" s="22" t="s">
        <v>44</v>
      </c>
      <c r="C68" s="10">
        <v>2022</v>
      </c>
      <c r="D68" s="4">
        <f>SUM(E68:H68)</f>
        <v>50</v>
      </c>
      <c r="E68" s="4">
        <f t="shared" ref="E68:H71" si="13">E59</f>
        <v>0</v>
      </c>
      <c r="F68" s="4">
        <f t="shared" si="13"/>
        <v>0</v>
      </c>
      <c r="G68" s="4">
        <f t="shared" si="13"/>
        <v>50</v>
      </c>
      <c r="H68" s="4">
        <f t="shared" si="13"/>
        <v>0</v>
      </c>
      <c r="I68" s="30"/>
    </row>
    <row r="69" spans="1:9" s="2" customFormat="1" ht="15.75">
      <c r="A69" s="30"/>
      <c r="B69" s="22"/>
      <c r="C69" s="10">
        <v>2023</v>
      </c>
      <c r="D69" s="4">
        <f t="shared" ref="D69:D71" si="14">SUM(E69:H69)</f>
        <v>50</v>
      </c>
      <c r="E69" s="4">
        <f t="shared" si="13"/>
        <v>0</v>
      </c>
      <c r="F69" s="4">
        <f t="shared" si="13"/>
        <v>0</v>
      </c>
      <c r="G69" s="4">
        <f t="shared" si="13"/>
        <v>50</v>
      </c>
      <c r="H69" s="4">
        <f t="shared" si="13"/>
        <v>0</v>
      </c>
      <c r="I69" s="30"/>
    </row>
    <row r="70" spans="1:9" s="2" customFormat="1" ht="15.75">
      <c r="A70" s="30"/>
      <c r="B70" s="22"/>
      <c r="C70" s="10">
        <v>2024</v>
      </c>
      <c r="D70" s="4">
        <f t="shared" ref="D70" si="15">SUM(E70:H70)</f>
        <v>50</v>
      </c>
      <c r="E70" s="4">
        <f t="shared" si="13"/>
        <v>0</v>
      </c>
      <c r="F70" s="4">
        <f t="shared" si="13"/>
        <v>0</v>
      </c>
      <c r="G70" s="4">
        <f t="shared" si="13"/>
        <v>50</v>
      </c>
      <c r="H70" s="4">
        <f t="shared" si="13"/>
        <v>0</v>
      </c>
      <c r="I70" s="30"/>
    </row>
    <row r="71" spans="1:9" s="2" customFormat="1" ht="15.75">
      <c r="A71" s="30"/>
      <c r="B71" s="22"/>
      <c r="C71" s="10">
        <v>2025</v>
      </c>
      <c r="D71" s="4">
        <f t="shared" si="14"/>
        <v>50</v>
      </c>
      <c r="E71" s="4">
        <f t="shared" si="13"/>
        <v>0</v>
      </c>
      <c r="F71" s="4">
        <f t="shared" si="13"/>
        <v>0</v>
      </c>
      <c r="G71" s="4">
        <f t="shared" si="13"/>
        <v>50</v>
      </c>
      <c r="H71" s="4">
        <f t="shared" si="13"/>
        <v>0</v>
      </c>
      <c r="I71" s="30"/>
    </row>
    <row r="72" spans="1:9" s="2" customFormat="1" ht="31.5">
      <c r="A72" s="15"/>
      <c r="B72" s="16" t="s">
        <v>45</v>
      </c>
      <c r="C72" s="15"/>
      <c r="D72" s="4">
        <f>SUM(D68:D71)</f>
        <v>200</v>
      </c>
      <c r="E72" s="4">
        <f>SUM(E68:E71)</f>
        <v>0</v>
      </c>
      <c r="F72" s="4">
        <f>SUM(F68:F71)</f>
        <v>0</v>
      </c>
      <c r="G72" s="4">
        <f>SUM(G68:G71)</f>
        <v>200</v>
      </c>
      <c r="H72" s="4">
        <f>SUM(H68:H71)</f>
        <v>0</v>
      </c>
      <c r="I72" s="15"/>
    </row>
    <row r="73" spans="1:9" s="2" customFormat="1" ht="15.75" customHeight="1">
      <c r="A73" s="30" t="s">
        <v>46</v>
      </c>
      <c r="B73" s="30"/>
      <c r="C73" s="30"/>
      <c r="D73" s="30"/>
      <c r="E73" s="30"/>
      <c r="F73" s="30"/>
      <c r="G73" s="30"/>
      <c r="H73" s="30"/>
      <c r="I73" s="30"/>
    </row>
    <row r="74" spans="1:9" s="2" customFormat="1" ht="15.75" customHeight="1">
      <c r="A74" s="26" t="s">
        <v>47</v>
      </c>
      <c r="B74" s="21" t="s">
        <v>48</v>
      </c>
      <c r="C74" s="14">
        <v>2022</v>
      </c>
      <c r="D74" s="3">
        <f t="shared" ref="D74" si="16">SUM(E74:H74)</f>
        <v>21665</v>
      </c>
      <c r="E74" s="3"/>
      <c r="F74" s="3"/>
      <c r="G74" s="3">
        <v>21665</v>
      </c>
      <c r="H74" s="3"/>
      <c r="I74" s="26" t="s">
        <v>1</v>
      </c>
    </row>
    <row r="75" spans="1:9" s="2" customFormat="1" ht="15.75">
      <c r="A75" s="26"/>
      <c r="B75" s="21"/>
      <c r="C75" s="14">
        <v>2023</v>
      </c>
      <c r="D75" s="3">
        <f t="shared" ref="D75:D77" si="17">SUM(E75:H75)</f>
        <v>21665</v>
      </c>
      <c r="E75" s="3"/>
      <c r="F75" s="3"/>
      <c r="G75" s="3">
        <v>21665</v>
      </c>
      <c r="H75" s="3"/>
      <c r="I75" s="26"/>
    </row>
    <row r="76" spans="1:9" s="2" customFormat="1" ht="15.75">
      <c r="A76" s="26"/>
      <c r="B76" s="21"/>
      <c r="C76" s="14">
        <v>2024</v>
      </c>
      <c r="D76" s="3">
        <f t="shared" si="17"/>
        <v>21665</v>
      </c>
      <c r="E76" s="3"/>
      <c r="F76" s="3"/>
      <c r="G76" s="3">
        <v>21665</v>
      </c>
      <c r="H76" s="3"/>
      <c r="I76" s="26"/>
    </row>
    <row r="77" spans="1:9" s="2" customFormat="1" ht="15.75">
      <c r="A77" s="26"/>
      <c r="B77" s="21"/>
      <c r="C77" s="14">
        <v>2025</v>
      </c>
      <c r="D77" s="3">
        <f t="shared" si="17"/>
        <v>20030.400000000001</v>
      </c>
      <c r="E77" s="3"/>
      <c r="F77" s="3"/>
      <c r="G77" s="3">
        <v>20030.400000000001</v>
      </c>
      <c r="H77" s="3"/>
      <c r="I77" s="26"/>
    </row>
    <row r="78" spans="1:9" s="2" customFormat="1" ht="15.75">
      <c r="A78" s="15"/>
      <c r="B78" s="16" t="s">
        <v>3</v>
      </c>
      <c r="C78" s="15"/>
      <c r="D78" s="4">
        <f>SUM(D74:D77)</f>
        <v>85025.4</v>
      </c>
      <c r="E78" s="4">
        <f>SUM(E74:E77)</f>
        <v>0</v>
      </c>
      <c r="F78" s="4">
        <f>SUM(F74:F77)</f>
        <v>0</v>
      </c>
      <c r="G78" s="4">
        <f>SUM(G74:G77)</f>
        <v>85025.4</v>
      </c>
      <c r="H78" s="4">
        <f>SUM(H74:H77)</f>
        <v>0</v>
      </c>
      <c r="I78" s="15"/>
    </row>
    <row r="79" spans="1:9" s="2" customFormat="1" ht="15.75" customHeight="1">
      <c r="A79" s="26" t="s">
        <v>49</v>
      </c>
      <c r="B79" s="21" t="s">
        <v>50</v>
      </c>
      <c r="C79" s="14">
        <v>2022</v>
      </c>
      <c r="D79" s="3">
        <f t="shared" ref="D79" si="18">SUM(E79:H79)</f>
        <v>139708.1</v>
      </c>
      <c r="E79" s="3"/>
      <c r="F79" s="3">
        <v>139708.1</v>
      </c>
      <c r="G79" s="3"/>
      <c r="H79" s="3"/>
      <c r="I79" s="26" t="s">
        <v>1</v>
      </c>
    </row>
    <row r="80" spans="1:9" s="2" customFormat="1" ht="15.75">
      <c r="A80" s="26"/>
      <c r="B80" s="21"/>
      <c r="C80" s="14">
        <v>2023</v>
      </c>
      <c r="D80" s="3">
        <f t="shared" ref="D80:D82" si="19">SUM(E80:H80)</f>
        <v>144982</v>
      </c>
      <c r="E80" s="3"/>
      <c r="F80" s="3">
        <v>144982</v>
      </c>
      <c r="G80" s="3"/>
      <c r="H80" s="3"/>
      <c r="I80" s="26"/>
    </row>
    <row r="81" spans="1:9" s="2" customFormat="1" ht="15.75">
      <c r="A81" s="26"/>
      <c r="B81" s="21"/>
      <c r="C81" s="14">
        <v>2024</v>
      </c>
      <c r="D81" s="3">
        <f t="shared" ref="D81" si="20">SUM(E81:H81)</f>
        <v>150453.1</v>
      </c>
      <c r="E81" s="3"/>
      <c r="F81" s="3">
        <v>150453.1</v>
      </c>
      <c r="G81" s="3"/>
      <c r="H81" s="3"/>
      <c r="I81" s="26"/>
    </row>
    <row r="82" spans="1:9" s="2" customFormat="1" ht="15.75">
      <c r="A82" s="26"/>
      <c r="B82" s="21"/>
      <c r="C82" s="14">
        <v>2025</v>
      </c>
      <c r="D82" s="3">
        <f t="shared" si="19"/>
        <v>135693.6</v>
      </c>
      <c r="E82" s="3"/>
      <c r="F82" s="3">
        <v>135693.6</v>
      </c>
      <c r="G82" s="3"/>
      <c r="H82" s="3"/>
      <c r="I82" s="26"/>
    </row>
    <row r="83" spans="1:9" s="2" customFormat="1" ht="15.75">
      <c r="A83" s="15"/>
      <c r="B83" s="16" t="s">
        <v>3</v>
      </c>
      <c r="C83" s="15"/>
      <c r="D83" s="4">
        <f>SUM(D79:D82)</f>
        <v>570836.79999999993</v>
      </c>
      <c r="E83" s="4">
        <f>SUM(E79:E82)</f>
        <v>0</v>
      </c>
      <c r="F83" s="4">
        <f>SUM(F79:F82)</f>
        <v>570836.79999999993</v>
      </c>
      <c r="G83" s="4">
        <f>SUM(G79:G82)</f>
        <v>0</v>
      </c>
      <c r="H83" s="4">
        <f>SUM(H79:H82)</f>
        <v>0</v>
      </c>
      <c r="I83" s="15"/>
    </row>
    <row r="84" spans="1:9" s="2" customFormat="1" ht="15.75" customHeight="1">
      <c r="A84" s="26" t="s">
        <v>51</v>
      </c>
      <c r="B84" s="21" t="s">
        <v>52</v>
      </c>
      <c r="C84" s="14">
        <v>2022</v>
      </c>
      <c r="D84" s="3">
        <f t="shared" ref="D84" si="21">SUM(E84:H84)</f>
        <v>2641.2</v>
      </c>
      <c r="E84" s="3"/>
      <c r="F84" s="3"/>
      <c r="G84" s="3">
        <v>2641.2</v>
      </c>
      <c r="H84" s="3"/>
      <c r="I84" s="26" t="s">
        <v>1</v>
      </c>
    </row>
    <row r="85" spans="1:9" s="2" customFormat="1" ht="15.75">
      <c r="A85" s="26"/>
      <c r="B85" s="21"/>
      <c r="C85" s="14">
        <v>2023</v>
      </c>
      <c r="D85" s="3">
        <f t="shared" ref="D85:D87" si="22">SUM(E85:H85)</f>
        <v>2641.2</v>
      </c>
      <c r="E85" s="3"/>
      <c r="F85" s="3"/>
      <c r="G85" s="3">
        <v>2641.2</v>
      </c>
      <c r="H85" s="3"/>
      <c r="I85" s="26"/>
    </row>
    <row r="86" spans="1:9" s="2" customFormat="1" ht="15.75">
      <c r="A86" s="26"/>
      <c r="B86" s="21"/>
      <c r="C86" s="14">
        <v>2024</v>
      </c>
      <c r="D86" s="3">
        <f t="shared" ref="D86" si="23">SUM(E86:H86)</f>
        <v>2641.2</v>
      </c>
      <c r="E86" s="3"/>
      <c r="F86" s="3"/>
      <c r="G86" s="3">
        <v>2641.2</v>
      </c>
      <c r="H86" s="3"/>
      <c r="I86" s="26"/>
    </row>
    <row r="87" spans="1:9" s="2" customFormat="1" ht="15.75">
      <c r="A87" s="26"/>
      <c r="B87" s="21"/>
      <c r="C87" s="14">
        <v>2025</v>
      </c>
      <c r="D87" s="3">
        <f t="shared" si="22"/>
        <v>2301</v>
      </c>
      <c r="E87" s="3"/>
      <c r="F87" s="3"/>
      <c r="G87" s="3">
        <v>2301</v>
      </c>
      <c r="H87" s="3"/>
      <c r="I87" s="26"/>
    </row>
    <row r="88" spans="1:9" s="2" customFormat="1" ht="15.75">
      <c r="A88" s="15"/>
      <c r="B88" s="16" t="s">
        <v>3</v>
      </c>
      <c r="C88" s="15"/>
      <c r="D88" s="4">
        <f>SUM(D84:D87)</f>
        <v>10224.599999999999</v>
      </c>
      <c r="E88" s="4">
        <f>SUM(E84:E87)</f>
        <v>0</v>
      </c>
      <c r="F88" s="4">
        <f>SUM(F84:F87)</f>
        <v>0</v>
      </c>
      <c r="G88" s="4">
        <f>SUM(G84:G87)</f>
        <v>10224.599999999999</v>
      </c>
      <c r="H88" s="4">
        <f>SUM(H84:H87)</f>
        <v>0</v>
      </c>
      <c r="I88" s="15"/>
    </row>
    <row r="89" spans="1:9" s="2" customFormat="1" ht="24" customHeight="1">
      <c r="A89" s="26" t="s">
        <v>53</v>
      </c>
      <c r="B89" s="21" t="s">
        <v>54</v>
      </c>
      <c r="C89" s="14">
        <v>2022</v>
      </c>
      <c r="D89" s="3">
        <f t="shared" ref="D89" si="24">SUM(E89:H89)</f>
        <v>2119.3000000000002</v>
      </c>
      <c r="E89" s="3"/>
      <c r="F89" s="3"/>
      <c r="G89" s="3">
        <f>2001.2+118.1</f>
        <v>2119.3000000000002</v>
      </c>
      <c r="H89" s="3"/>
      <c r="I89" s="26" t="s">
        <v>1</v>
      </c>
    </row>
    <row r="90" spans="1:9" s="2" customFormat="1" ht="38.25" customHeight="1">
      <c r="A90" s="26"/>
      <c r="B90" s="21"/>
      <c r="C90" s="14">
        <v>2023</v>
      </c>
      <c r="D90" s="3">
        <f t="shared" ref="D90:D92" si="25">SUM(E90:H90)</f>
        <v>2061.5</v>
      </c>
      <c r="E90" s="3"/>
      <c r="F90" s="3"/>
      <c r="G90" s="3">
        <v>2061.5</v>
      </c>
      <c r="H90" s="3"/>
      <c r="I90" s="26"/>
    </row>
    <row r="91" spans="1:9" s="2" customFormat="1" ht="24" customHeight="1">
      <c r="A91" s="26"/>
      <c r="B91" s="21"/>
      <c r="C91" s="14">
        <v>2024</v>
      </c>
      <c r="D91" s="3">
        <f t="shared" ref="D91" si="26">SUM(E91:H91)</f>
        <v>2124</v>
      </c>
      <c r="E91" s="3"/>
      <c r="F91" s="3"/>
      <c r="G91" s="3">
        <v>2124</v>
      </c>
      <c r="H91" s="3"/>
      <c r="I91" s="26"/>
    </row>
    <row r="92" spans="1:9" s="2" customFormat="1" ht="24" customHeight="1">
      <c r="A92" s="26"/>
      <c r="B92" s="21"/>
      <c r="C92" s="14">
        <v>2025</v>
      </c>
      <c r="D92" s="3">
        <f t="shared" si="25"/>
        <v>2749.9</v>
      </c>
      <c r="E92" s="3"/>
      <c r="F92" s="3"/>
      <c r="G92" s="3">
        <v>2749.9</v>
      </c>
      <c r="H92" s="3"/>
      <c r="I92" s="26"/>
    </row>
    <row r="93" spans="1:9" s="2" customFormat="1" ht="15.75">
      <c r="A93" s="15"/>
      <c r="B93" s="16" t="s">
        <v>3</v>
      </c>
      <c r="C93" s="15"/>
      <c r="D93" s="4">
        <f>SUM(D89:D92)</f>
        <v>9054.7000000000007</v>
      </c>
      <c r="E93" s="4">
        <f>SUM(E89:E92)</f>
        <v>0</v>
      </c>
      <c r="F93" s="4">
        <f>SUM(F89:F92)</f>
        <v>0</v>
      </c>
      <c r="G93" s="4">
        <f>SUM(G89:G92)</f>
        <v>9054.7000000000007</v>
      </c>
      <c r="H93" s="4">
        <f>SUM(H89:H92)</f>
        <v>0</v>
      </c>
      <c r="I93" s="15"/>
    </row>
    <row r="94" spans="1:9" s="2" customFormat="1" ht="78.75">
      <c r="A94" s="14" t="s">
        <v>58</v>
      </c>
      <c r="B94" s="12" t="s">
        <v>60</v>
      </c>
      <c r="C94" s="14">
        <v>2022</v>
      </c>
      <c r="D94" s="3">
        <f t="shared" ref="D94:D97" si="27">SUM(E94:H94)</f>
        <v>600</v>
      </c>
      <c r="E94" s="3"/>
      <c r="F94" s="3"/>
      <c r="G94" s="3">
        <v>600</v>
      </c>
      <c r="H94" s="3"/>
      <c r="I94" s="14" t="s">
        <v>1</v>
      </c>
    </row>
    <row r="95" spans="1:9" s="2" customFormat="1" ht="47.25">
      <c r="A95" s="14" t="s">
        <v>59</v>
      </c>
      <c r="B95" s="12" t="s">
        <v>61</v>
      </c>
      <c r="C95" s="14">
        <v>2022</v>
      </c>
      <c r="D95" s="3">
        <f t="shared" si="27"/>
        <v>600</v>
      </c>
      <c r="E95" s="3"/>
      <c r="F95" s="3"/>
      <c r="G95" s="3">
        <v>600</v>
      </c>
      <c r="H95" s="3"/>
      <c r="I95" s="14" t="s">
        <v>1</v>
      </c>
    </row>
    <row r="96" spans="1:9" s="2" customFormat="1" ht="47.25">
      <c r="A96" s="20" t="s">
        <v>64</v>
      </c>
      <c r="B96" s="19" t="s">
        <v>65</v>
      </c>
      <c r="C96" s="20">
        <v>2022</v>
      </c>
      <c r="D96" s="3">
        <f t="shared" ref="D96" si="28">SUM(E96:H96)</f>
        <v>2750</v>
      </c>
      <c r="E96" s="3"/>
      <c r="F96" s="3"/>
      <c r="G96" s="3">
        <v>2750</v>
      </c>
      <c r="H96" s="3"/>
      <c r="I96" s="20" t="s">
        <v>1</v>
      </c>
    </row>
    <row r="97" spans="1:9" s="2" customFormat="1" ht="63">
      <c r="A97" s="20" t="s">
        <v>66</v>
      </c>
      <c r="B97" s="19" t="s">
        <v>68</v>
      </c>
      <c r="C97" s="20">
        <v>2022</v>
      </c>
      <c r="D97" s="3">
        <f t="shared" si="27"/>
        <v>21500</v>
      </c>
      <c r="E97" s="3"/>
      <c r="F97" s="3"/>
      <c r="G97" s="3">
        <v>21500</v>
      </c>
      <c r="H97" s="3"/>
      <c r="I97" s="20" t="s">
        <v>1</v>
      </c>
    </row>
    <row r="98" spans="1:9" s="2" customFormat="1" ht="63">
      <c r="A98" s="17" t="s">
        <v>67</v>
      </c>
      <c r="B98" s="18" t="s">
        <v>69</v>
      </c>
      <c r="C98" s="17">
        <v>2022</v>
      </c>
      <c r="D98" s="3">
        <f t="shared" ref="D98" si="29">SUM(E98:H98)</f>
        <v>1000</v>
      </c>
      <c r="E98" s="3"/>
      <c r="F98" s="3"/>
      <c r="G98" s="3">
        <v>1000</v>
      </c>
      <c r="H98" s="3"/>
      <c r="I98" s="17" t="s">
        <v>1</v>
      </c>
    </row>
    <row r="99" spans="1:9" s="11" customFormat="1" ht="15.75" customHeight="1">
      <c r="A99" s="30"/>
      <c r="B99" s="22" t="s">
        <v>55</v>
      </c>
      <c r="C99" s="15">
        <v>2022</v>
      </c>
      <c r="D99" s="4">
        <f>SUM(E99:H99)</f>
        <v>192583.6</v>
      </c>
      <c r="E99" s="4">
        <f>E74+E79+E84+E89+E94+E95+E96+E97+E98</f>
        <v>0</v>
      </c>
      <c r="F99" s="4">
        <f t="shared" ref="F99:H99" si="30">F74+F79+F84+F89+F94+F95+F96+F97+F98</f>
        <v>139708.1</v>
      </c>
      <c r="G99" s="4">
        <f t="shared" si="30"/>
        <v>52875.5</v>
      </c>
      <c r="H99" s="4">
        <f t="shared" si="30"/>
        <v>0</v>
      </c>
      <c r="I99" s="30" t="s">
        <v>1</v>
      </c>
    </row>
    <row r="100" spans="1:9" s="11" customFormat="1" ht="15.75">
      <c r="A100" s="30"/>
      <c r="B100" s="22"/>
      <c r="C100" s="15">
        <v>2023</v>
      </c>
      <c r="D100" s="4">
        <f t="shared" ref="D100:D102" si="31">SUM(E100:H100)</f>
        <v>171349.7</v>
      </c>
      <c r="E100" s="4">
        <f t="shared" ref="E100:H102" si="32">E75+E80+E85+E90</f>
        <v>0</v>
      </c>
      <c r="F100" s="4">
        <f t="shared" si="32"/>
        <v>144982</v>
      </c>
      <c r="G100" s="4">
        <f t="shared" si="32"/>
        <v>26367.7</v>
      </c>
      <c r="H100" s="4">
        <f t="shared" si="32"/>
        <v>0</v>
      </c>
      <c r="I100" s="30"/>
    </row>
    <row r="101" spans="1:9" s="11" customFormat="1" ht="15.75">
      <c r="A101" s="30"/>
      <c r="B101" s="22"/>
      <c r="C101" s="15">
        <v>2024</v>
      </c>
      <c r="D101" s="4">
        <f>SUM(E101:H101)</f>
        <v>176883.30000000002</v>
      </c>
      <c r="E101" s="4">
        <f t="shared" si="32"/>
        <v>0</v>
      </c>
      <c r="F101" s="4">
        <f t="shared" si="32"/>
        <v>150453.1</v>
      </c>
      <c r="G101" s="4">
        <f t="shared" si="32"/>
        <v>26430.2</v>
      </c>
      <c r="H101" s="4">
        <f t="shared" si="32"/>
        <v>0</v>
      </c>
      <c r="I101" s="30"/>
    </row>
    <row r="102" spans="1:9" s="11" customFormat="1" ht="15.75">
      <c r="A102" s="30"/>
      <c r="B102" s="22"/>
      <c r="C102" s="15">
        <v>2025</v>
      </c>
      <c r="D102" s="4">
        <f t="shared" si="31"/>
        <v>160774.90000000002</v>
      </c>
      <c r="E102" s="4">
        <f t="shared" si="32"/>
        <v>0</v>
      </c>
      <c r="F102" s="4">
        <f t="shared" si="32"/>
        <v>135693.6</v>
      </c>
      <c r="G102" s="4">
        <f t="shared" si="32"/>
        <v>25081.300000000003</v>
      </c>
      <c r="H102" s="4">
        <f t="shared" si="32"/>
        <v>0</v>
      </c>
      <c r="I102" s="30"/>
    </row>
    <row r="103" spans="1:9" s="11" customFormat="1" ht="31.5">
      <c r="A103" s="15"/>
      <c r="B103" s="16" t="s">
        <v>56</v>
      </c>
      <c r="C103" s="15"/>
      <c r="D103" s="4">
        <f>SUM(D99:D102)</f>
        <v>701591.50000000012</v>
      </c>
      <c r="E103" s="4">
        <f>SUM(E99:E102)</f>
        <v>0</v>
      </c>
      <c r="F103" s="4">
        <f>SUM(F99:F102)</f>
        <v>570836.79999999993</v>
      </c>
      <c r="G103" s="4">
        <f>SUM(G99:G102)</f>
        <v>130754.7</v>
      </c>
      <c r="H103" s="4">
        <f>SUM(H99:H102)</f>
        <v>0</v>
      </c>
      <c r="I103" s="15"/>
    </row>
    <row r="104" spans="1:9" ht="15.75" customHeight="1">
      <c r="A104" s="30"/>
      <c r="B104" s="22" t="s">
        <v>57</v>
      </c>
      <c r="C104" s="15">
        <v>2022</v>
      </c>
      <c r="D104" s="4">
        <f>SUM(E104:H104)</f>
        <v>215035.90000000002</v>
      </c>
      <c r="E104" s="4">
        <f t="shared" ref="E104:H107" si="33">E49+E68+E99</f>
        <v>0</v>
      </c>
      <c r="F104" s="4">
        <f t="shared" si="33"/>
        <v>139786.30000000002</v>
      </c>
      <c r="G104" s="4">
        <f t="shared" si="33"/>
        <v>72912.600000000006</v>
      </c>
      <c r="H104" s="4">
        <f t="shared" si="33"/>
        <v>2337</v>
      </c>
      <c r="I104" s="30" t="s">
        <v>1</v>
      </c>
    </row>
    <row r="105" spans="1:9" ht="35.25" customHeight="1">
      <c r="A105" s="30"/>
      <c r="B105" s="22"/>
      <c r="C105" s="15">
        <v>2023</v>
      </c>
      <c r="D105" s="4">
        <f>SUM(E105:H105)</f>
        <v>191984.8</v>
      </c>
      <c r="E105" s="4">
        <f t="shared" si="33"/>
        <v>0</v>
      </c>
      <c r="F105" s="4">
        <f t="shared" si="33"/>
        <v>145063.9</v>
      </c>
      <c r="G105" s="4">
        <f t="shared" si="33"/>
        <v>44583.9</v>
      </c>
      <c r="H105" s="4">
        <f t="shared" si="33"/>
        <v>2337</v>
      </c>
      <c r="I105" s="30"/>
    </row>
    <row r="106" spans="1:9" ht="15.75">
      <c r="A106" s="30"/>
      <c r="B106" s="22"/>
      <c r="C106" s="15">
        <v>2024</v>
      </c>
      <c r="D106" s="4">
        <f>SUM(E106:H106)</f>
        <v>197686.09999999998</v>
      </c>
      <c r="E106" s="4">
        <f t="shared" si="33"/>
        <v>0</v>
      </c>
      <c r="F106" s="4">
        <f t="shared" si="33"/>
        <v>150538.4</v>
      </c>
      <c r="G106" s="4">
        <f t="shared" si="33"/>
        <v>44810.7</v>
      </c>
      <c r="H106" s="4">
        <f t="shared" si="33"/>
        <v>2337</v>
      </c>
      <c r="I106" s="30"/>
    </row>
    <row r="107" spans="1:9" ht="15.75">
      <c r="A107" s="30"/>
      <c r="B107" s="22"/>
      <c r="C107" s="15">
        <v>2025</v>
      </c>
      <c r="D107" s="4">
        <f>SUM(E107:H107)</f>
        <v>178010.40000000002</v>
      </c>
      <c r="E107" s="4">
        <f t="shared" si="33"/>
        <v>0</v>
      </c>
      <c r="F107" s="4">
        <f t="shared" si="33"/>
        <v>135763.6</v>
      </c>
      <c r="G107" s="4">
        <f t="shared" si="33"/>
        <v>40092.800000000003</v>
      </c>
      <c r="H107" s="4">
        <f t="shared" si="33"/>
        <v>2154</v>
      </c>
      <c r="I107" s="30"/>
    </row>
    <row r="108" spans="1:9" ht="15.75">
      <c r="A108" s="15"/>
      <c r="B108" s="16" t="s">
        <v>62</v>
      </c>
      <c r="C108" s="15"/>
      <c r="D108" s="4">
        <f>SUM(D104:D107)</f>
        <v>782717.20000000007</v>
      </c>
      <c r="E108" s="4">
        <f>SUM(E104:E107)</f>
        <v>0</v>
      </c>
      <c r="F108" s="4">
        <f>SUM(F104:F107)</f>
        <v>571152.19999999995</v>
      </c>
      <c r="G108" s="4">
        <f>SUM(G104:G107)</f>
        <v>202400</v>
      </c>
      <c r="H108" s="4">
        <f>SUM(H104:H107)</f>
        <v>9165</v>
      </c>
      <c r="I108" s="15"/>
    </row>
    <row r="109" spans="1:9" s="2" customFormat="1"/>
    <row r="110" spans="1:9" s="2" customFormat="1">
      <c r="D110" s="9"/>
      <c r="E110" s="9"/>
      <c r="F110" s="9"/>
      <c r="G110" s="9"/>
      <c r="H110" s="9"/>
    </row>
    <row r="111" spans="1:9" s="2" customFormat="1"/>
    <row r="112" spans="1:9" s="2" customFormat="1"/>
  </sheetData>
  <mergeCells count="94">
    <mergeCell ref="A3:I3"/>
    <mergeCell ref="A4:I4"/>
    <mergeCell ref="I104:I107"/>
    <mergeCell ref="D8:D9"/>
    <mergeCell ref="E8:H8"/>
    <mergeCell ref="A11:I11"/>
    <mergeCell ref="A12:I12"/>
    <mergeCell ref="A54:I54"/>
    <mergeCell ref="A73:I73"/>
    <mergeCell ref="A84:A87"/>
    <mergeCell ref="A89:A92"/>
    <mergeCell ref="A104:A107"/>
    <mergeCell ref="I6:I9"/>
    <mergeCell ref="I13:I16"/>
    <mergeCell ref="I17:I20"/>
    <mergeCell ref="I22:I25"/>
    <mergeCell ref="I27:I30"/>
    <mergeCell ref="I32:I35"/>
    <mergeCell ref="I37:I40"/>
    <mergeCell ref="I41:I44"/>
    <mergeCell ref="I45:I48"/>
    <mergeCell ref="I49:I52"/>
    <mergeCell ref="I68:I71"/>
    <mergeCell ref="I55:I58"/>
    <mergeCell ref="I59:I62"/>
    <mergeCell ref="I64:I67"/>
    <mergeCell ref="A64:A67"/>
    <mergeCell ref="I99:I102"/>
    <mergeCell ref="I74:I77"/>
    <mergeCell ref="I79:I82"/>
    <mergeCell ref="I84:I87"/>
    <mergeCell ref="I89:I92"/>
    <mergeCell ref="A99:A102"/>
    <mergeCell ref="A74:A77"/>
    <mergeCell ref="A79:A82"/>
    <mergeCell ref="A68:A71"/>
    <mergeCell ref="B99:B102"/>
    <mergeCell ref="B84:B87"/>
    <mergeCell ref="B74:B77"/>
    <mergeCell ref="D67:H67"/>
    <mergeCell ref="B79:B82"/>
    <mergeCell ref="A55:A58"/>
    <mergeCell ref="A59:A62"/>
    <mergeCell ref="B6:B9"/>
    <mergeCell ref="C6:C9"/>
    <mergeCell ref="B32:B35"/>
    <mergeCell ref="B59:B62"/>
    <mergeCell ref="A32:A35"/>
    <mergeCell ref="A37:A40"/>
    <mergeCell ref="A41:A44"/>
    <mergeCell ref="A45:A48"/>
    <mergeCell ref="A49:A52"/>
    <mergeCell ref="A6:A9"/>
    <mergeCell ref="A13:A16"/>
    <mergeCell ref="A17:A20"/>
    <mergeCell ref="A22:A25"/>
    <mergeCell ref="A27:A30"/>
    <mergeCell ref="D6:H7"/>
    <mergeCell ref="D66:H66"/>
    <mergeCell ref="B27:B30"/>
    <mergeCell ref="D14:H14"/>
    <mergeCell ref="D56:H56"/>
    <mergeCell ref="D58:H58"/>
    <mergeCell ref="D42:H42"/>
    <mergeCell ref="D65:H65"/>
    <mergeCell ref="D64:H64"/>
    <mergeCell ref="D41:H41"/>
    <mergeCell ref="D46:H46"/>
    <mergeCell ref="D48:H48"/>
    <mergeCell ref="B64:B67"/>
    <mergeCell ref="D44:H44"/>
    <mergeCell ref="D57:H57"/>
    <mergeCell ref="D47:H47"/>
    <mergeCell ref="B104:B107"/>
    <mergeCell ref="B17:B20"/>
    <mergeCell ref="B49:B52"/>
    <mergeCell ref="B22:B25"/>
    <mergeCell ref="D15:H15"/>
    <mergeCell ref="B13:B16"/>
    <mergeCell ref="D13:H13"/>
    <mergeCell ref="D16:H16"/>
    <mergeCell ref="B89:B92"/>
    <mergeCell ref="D37:H37"/>
    <mergeCell ref="D38:H38"/>
    <mergeCell ref="D40:H40"/>
    <mergeCell ref="D39:H39"/>
    <mergeCell ref="B37:B40"/>
    <mergeCell ref="B68:B71"/>
    <mergeCell ref="B41:B44"/>
    <mergeCell ref="D43:H43"/>
    <mergeCell ref="B55:B58"/>
    <mergeCell ref="D55:H55"/>
    <mergeCell ref="B45:B48"/>
    <mergeCell ref="D45:H45"/>
  </mergeCells>
  <printOptions horizontalCentered="1"/>
  <pageMargins left="0.19685039370078741" right="0.19685039370078741" top="0.59055118110236227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2'!_Toc384891825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Мурашова И.В.</cp:lastModifiedBy>
  <cp:lastPrinted>2022-03-30T07:08:37Z</cp:lastPrinted>
  <dcterms:created xsi:type="dcterms:W3CDTF">2017-04-27T07:51:08Z</dcterms:created>
  <dcterms:modified xsi:type="dcterms:W3CDTF">2022-03-30T07:08:40Z</dcterms:modified>
</cp:coreProperties>
</file>