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61" activeTab="0"/>
  </bookViews>
  <sheets>
    <sheet name="2018-2021г.г. на 14 декабря" sheetId="1" r:id="rId1"/>
  </sheets>
  <definedNames>
    <definedName name="_xlnm.Print_Area" localSheetId="0">'2018-2021г.г. на 14 декабря'!$A$1:$K$69</definedName>
  </definedNames>
  <calcPr fullCalcOnLoad="1"/>
</workbook>
</file>

<file path=xl/sharedStrings.xml><?xml version="1.0" encoding="utf-8"?>
<sst xmlns="http://schemas.openxmlformats.org/spreadsheetml/2006/main" count="69" uniqueCount="42">
  <si>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</si>
  <si>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</si>
  <si>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</si>
  <si>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</si>
  <si>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</si>
  <si>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</si>
  <si>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</si>
  <si>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</si>
  <si>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</si>
  <si>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</si>
  <si>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</si>
  <si>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</si>
  <si>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</si>
  <si>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Бюджет района</t>
  </si>
  <si>
    <t>Администрация Сланцевского муниципального района Ленинградской              области,         КУМИ Сланцевского муниципального района Ленинградской области</t>
  </si>
  <si>
    <t>по итогам конкурса</t>
  </si>
  <si>
    <t>ИТОГО:</t>
  </si>
  <si>
    <t>Итого по Подпрограмме 1:</t>
  </si>
  <si>
    <t>Основное мероприятие 1.1.:</t>
  </si>
  <si>
    <t xml:space="preserve"> Реализация мероприятий подпрограммы "Обеспечение жильем молодых семей" федеральной целевой программы "Жилище"</t>
  </si>
  <si>
    <t>Основное мероприятие 1.2.:</t>
  </si>
  <si>
    <t xml:space="preserve">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</si>
  <si>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1.3.:</t>
  </si>
  <si>
    <t xml:space="preserve">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</si>
  <si>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 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</t>
  </si>
  <si>
    <t xml:space="preserve"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</t>
  </si>
  <si>
    <t>Основное мероприятие 1.4.:</t>
  </si>
  <si>
    <t>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</si>
  <si>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</t>
  </si>
  <si>
    <t xml:space="preserve">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</si>
  <si>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1.6.:</t>
  </si>
  <si>
    <t>Основное мероприятие 1.7.:</t>
  </si>
  <si>
    <t>Приобретение жилых помещений  для расселения граждан из аварийного жилищного фонда</t>
  </si>
  <si>
    <t xml:space="preserve"> Демонтаж зданий аварийного жилищного фонда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</si>
  <si>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</si>
  <si>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 коммунальных услуг"    ГП   РФ   "Обеспечение доступным и комфортным жильем и коммунальными услугами граждан Российской Федерации"</t>
  </si>
  <si>
    <r>
      <t xml:space="preserve">Муниципальная программа </t>
    </r>
    <r>
      <rPr>
        <sz val="10"/>
        <rFont val="Arial"/>
        <family val="2"/>
      </rPr>
      <t xml:space="preserve">«Обеспечение жильем граждан Сланцевского городского поселения» </t>
    </r>
  </si>
  <si>
    <r>
      <t xml:space="preserve">Подпрограмма 1. </t>
    </r>
    <r>
      <rPr>
        <sz val="10"/>
        <rFont val="Arial"/>
        <family val="2"/>
      </rPr>
      <t xml:space="preserve">«Поддержка граждан, нуждающихся в улучшении жилищных условий» </t>
    </r>
  </si>
  <si>
    <t>Демонтаж зданий в рамках основного мероприятия  "Переселение граждан из аварийного жилищного фонда на территории Ленинградской области" государственной программы Ленинградской области " Формирование городской среды и обеспечение качественным жильем граждан на территории Ленинградской области"</t>
  </si>
  <si>
    <t>−</t>
  </si>
  <si>
    <t>«Обеспечение жильем граждан Сланцевского городского поселения» на 2018-2021 г.г.</t>
  </si>
  <si>
    <t>Приложение 1   к  Программе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</si>
</sst>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0.0000"/>
    <numFmt numFmtId="176" formatCode="_-* #,##0.00000_р_._-;\-* #,##0.00000_р_._-;_-* &quot;-&quot;?????_р_._-;_-@_-"/>
    <numFmt numFmtId="177" formatCode="#,##0.00000_ ;\-#,##0.00000\ "/>
    <numFmt numFmtId="178" formatCode="_-* #,##0.00000\ _₽_-;\-* #,##0.00000\ _₽_-;_-* &quot;-&quot;??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tabSelected="1" view="pageBreakPreview" zoomScale="145" zoomScaleSheetLayoutView="145" workbookViewId="0" topLeftCell="F1">
      <selection activeCell="H3" sqref="H3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5.7109375" style="0" bestFit="1" customWidth="1"/>
    <col min="7" max="7" width="17.00390625" style="0" customWidth="1"/>
    <col min="8" max="8" width="15.7109375" style="0" customWidth="1"/>
    <col min="9" max="9" width="17.00390625" style="0" bestFit="1" customWidth="1"/>
    <col min="10" max="10" width="16.7109375" style="0" customWidth="1"/>
    <col min="11" max="11" width="13.8515625" style="0" bestFit="1" customWidth="1"/>
    <col min="12" max="12" width="15.00390625" style="0" bestFit="1" customWidth="1"/>
    <col min="13" max="13" width="11.57421875" style="0" customWidth="1"/>
    <col min="14" max="14" width="14.00390625" style="0" bestFit="1" customWidth="1"/>
  </cols>
  <sheetData>
    <row r="1" spans="2:11" ht="12.75">
      <c r="B1" s="10"/>
      <c r="C1" s="10"/>
      <c r="D1" s="10"/>
      <c r="E1" s="10"/>
      <c r="F1" s="10"/>
      <c r="G1" s="10"/>
      <c r="H1" s="10"/>
      <c r="I1" s="85"/>
      <c r="J1" s="86"/>
      <c r="K1" s="86"/>
    </row>
    <row r="2" spans="2:11" ht="12.75">
      <c r="B2" s="10"/>
      <c r="C2" s="10"/>
      <c r="D2" s="10"/>
      <c r="E2" s="10"/>
      <c r="F2" s="10"/>
      <c r="G2" s="10"/>
      <c r="H2" s="10"/>
      <c r="I2" s="11"/>
      <c r="J2" s="87"/>
      <c r="K2" s="87"/>
    </row>
    <row r="3" spans="2:11" ht="12.75">
      <c r="B3" s="10"/>
      <c r="C3" s="10"/>
      <c r="D3" s="10"/>
      <c r="E3" s="10"/>
      <c r="F3" s="10"/>
      <c r="G3" s="10"/>
      <c r="H3" s="10"/>
      <c r="I3" s="88" t="s">
        <v>41</v>
      </c>
      <c r="J3" s="88"/>
      <c r="K3" s="88"/>
    </row>
    <row r="4" spans="2:11" ht="12.75">
      <c r="B4" s="89" t="s">
        <v>0</v>
      </c>
      <c r="C4" s="88"/>
      <c r="D4" s="88"/>
      <c r="E4" s="88"/>
      <c r="F4" s="88"/>
      <c r="G4" s="88"/>
      <c r="H4" s="88"/>
      <c r="I4" s="88"/>
      <c r="J4" s="88"/>
      <c r="K4" s="88"/>
    </row>
    <row r="5" spans="2:11" ht="12.75">
      <c r="B5" s="88" t="s">
        <v>1</v>
      </c>
      <c r="C5" s="88"/>
      <c r="D5" s="88"/>
      <c r="E5" s="88"/>
      <c r="F5" s="88"/>
      <c r="G5" s="88"/>
      <c r="H5" s="88"/>
      <c r="I5" s="88"/>
      <c r="J5" s="88"/>
      <c r="K5" s="88"/>
    </row>
    <row r="6" spans="2:11" ht="12.75">
      <c r="B6" s="88" t="s">
        <v>40</v>
      </c>
      <c r="C6" s="88"/>
      <c r="D6" s="88"/>
      <c r="E6" s="88"/>
      <c r="F6" s="88"/>
      <c r="G6" s="88"/>
      <c r="H6" s="88"/>
      <c r="I6" s="88"/>
      <c r="J6" s="88"/>
      <c r="K6" s="88"/>
    </row>
    <row r="7" ht="6" customHeight="1"/>
    <row r="8" spans="2:11" ht="13.5" customHeight="1">
      <c r="B8" s="81" t="s">
        <v>2</v>
      </c>
      <c r="C8" s="81" t="s">
        <v>3</v>
      </c>
      <c r="D8" s="82" t="s">
        <v>4</v>
      </c>
      <c r="E8" s="82"/>
      <c r="F8" s="81" t="s">
        <v>5</v>
      </c>
      <c r="G8" s="82" t="s">
        <v>6</v>
      </c>
      <c r="H8" s="82"/>
      <c r="I8" s="82"/>
      <c r="J8" s="82"/>
      <c r="K8" s="82"/>
    </row>
    <row r="9" spans="2:11" ht="42.75" customHeight="1">
      <c r="B9" s="81"/>
      <c r="C9" s="81"/>
      <c r="D9" s="2" t="s">
        <v>7</v>
      </c>
      <c r="E9" s="2" t="s">
        <v>8</v>
      </c>
      <c r="F9" s="8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</row>
    <row r="10" spans="2:11" s="3" customFormat="1" ht="12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2:12" ht="51" customHeight="1">
      <c r="B11" s="83" t="s">
        <v>36</v>
      </c>
      <c r="C11" s="62" t="s">
        <v>14</v>
      </c>
      <c r="D11" s="48">
        <v>2018</v>
      </c>
      <c r="E11" s="48">
        <v>2025</v>
      </c>
      <c r="F11" s="5">
        <v>2018</v>
      </c>
      <c r="G11" s="28">
        <f>SUM(H11:K11)</f>
        <v>20724.83863</v>
      </c>
      <c r="H11" s="20">
        <f aca="true" t="shared" si="0" ref="H11:K14">H16</f>
        <v>481.55128</v>
      </c>
      <c r="I11" s="20">
        <f t="shared" si="0"/>
        <v>11807.753509999999</v>
      </c>
      <c r="J11" s="20">
        <f t="shared" si="0"/>
        <v>7627.29158</v>
      </c>
      <c r="K11" s="20">
        <f t="shared" si="0"/>
        <v>808.24226</v>
      </c>
      <c r="L11" s="30"/>
    </row>
    <row r="12" spans="2:12" ht="51" customHeight="1">
      <c r="B12" s="84"/>
      <c r="C12" s="84"/>
      <c r="D12" s="53"/>
      <c r="E12" s="53"/>
      <c r="F12" s="5">
        <v>2019</v>
      </c>
      <c r="G12" s="28">
        <f>SUM(H12:K12)</f>
        <v>36297.508669999996</v>
      </c>
      <c r="H12" s="20">
        <f t="shared" si="0"/>
        <v>457.10122</v>
      </c>
      <c r="I12" s="20">
        <f t="shared" si="0"/>
        <v>29440.18238</v>
      </c>
      <c r="J12" s="20">
        <f t="shared" si="0"/>
        <v>6400.2250699999995</v>
      </c>
      <c r="K12" s="20">
        <f t="shared" si="0"/>
        <v>0</v>
      </c>
      <c r="L12" s="30"/>
    </row>
    <row r="13" spans="2:11" ht="65.25" customHeight="1">
      <c r="B13" s="84"/>
      <c r="C13" s="84"/>
      <c r="D13" s="53"/>
      <c r="E13" s="53"/>
      <c r="F13" s="5">
        <v>2020</v>
      </c>
      <c r="G13" s="31">
        <f>SUM(H13:K13)</f>
        <v>12649.2888</v>
      </c>
      <c r="H13" s="20">
        <f t="shared" si="0"/>
        <v>128.47382</v>
      </c>
      <c r="I13" s="20">
        <f t="shared" si="0"/>
        <v>12348.124360000002</v>
      </c>
      <c r="J13" s="20">
        <f t="shared" si="0"/>
        <v>172.69062</v>
      </c>
      <c r="K13" s="20">
        <f t="shared" si="0"/>
        <v>0</v>
      </c>
    </row>
    <row r="14" spans="2:11" ht="36.75" customHeight="1">
      <c r="B14" s="74"/>
      <c r="C14" s="74"/>
      <c r="D14" s="53"/>
      <c r="E14" s="53"/>
      <c r="F14" s="5">
        <v>2021</v>
      </c>
      <c r="G14" s="31">
        <f>SUM(H14:K14)</f>
        <v>2311.54245</v>
      </c>
      <c r="H14" s="20">
        <f t="shared" si="0"/>
        <v>78.79631</v>
      </c>
      <c r="I14" s="20">
        <f t="shared" si="0"/>
        <v>1698.34614</v>
      </c>
      <c r="J14" s="20">
        <f t="shared" si="0"/>
        <v>534.4</v>
      </c>
      <c r="K14" s="20">
        <f t="shared" si="0"/>
        <v>0</v>
      </c>
    </row>
    <row r="15" spans="2:12" s="35" customFormat="1" ht="24" customHeight="1">
      <c r="B15" s="12" t="s">
        <v>16</v>
      </c>
      <c r="C15" s="12"/>
      <c r="D15" s="12"/>
      <c r="E15" s="12"/>
      <c r="F15" s="44"/>
      <c r="G15" s="21">
        <f>SUM(G11:G14)</f>
        <v>71983.17854999998</v>
      </c>
      <c r="H15" s="21">
        <f>SUM(H11:H14)</f>
        <v>1145.92263</v>
      </c>
      <c r="I15" s="33">
        <f>SUM(I11:I14)</f>
        <v>55294.40639</v>
      </c>
      <c r="J15" s="33">
        <f>SUM(J11:J14)</f>
        <v>14734.607269999999</v>
      </c>
      <c r="K15" s="33">
        <f>SUM(K11:K14)</f>
        <v>808.24226</v>
      </c>
      <c r="L15" s="34"/>
    </row>
    <row r="16" spans="2:11" ht="79.5" customHeight="1">
      <c r="B16" s="48" t="s">
        <v>37</v>
      </c>
      <c r="C16" s="62" t="s">
        <v>14</v>
      </c>
      <c r="D16" s="48">
        <v>2018</v>
      </c>
      <c r="E16" s="48">
        <v>2025</v>
      </c>
      <c r="F16" s="5">
        <v>2018</v>
      </c>
      <c r="G16" s="28">
        <f>SUM(H16:K16)</f>
        <v>20724.83863</v>
      </c>
      <c r="H16" s="20">
        <f>H21+H27+H33++H39+H54++H58+H64</f>
        <v>481.55128</v>
      </c>
      <c r="I16" s="20">
        <f>I21+I27+I33+I39+I54++I58+I64</f>
        <v>11807.753509999999</v>
      </c>
      <c r="J16" s="20">
        <f>J21+J27+J33+J39+J54+J58+J64</f>
        <v>7627.29158</v>
      </c>
      <c r="K16" s="20">
        <f>K21+K27+K33+K39+K54+K58+K64</f>
        <v>808.24226</v>
      </c>
    </row>
    <row r="17" spans="2:11" ht="81" customHeight="1">
      <c r="B17" s="52"/>
      <c r="C17" s="63"/>
      <c r="D17" s="52"/>
      <c r="E17" s="52"/>
      <c r="F17" s="5">
        <v>2019</v>
      </c>
      <c r="G17" s="28">
        <f>SUM(H17:K17)</f>
        <v>36297.508669999996</v>
      </c>
      <c r="H17" s="24">
        <f>H23+H29+H35+H41+H59+H66</f>
        <v>457.10122</v>
      </c>
      <c r="I17" s="24">
        <f>I23+I41+I59+I66</f>
        <v>29440.18238</v>
      </c>
      <c r="J17" s="20">
        <f>J23+J29+J35+J41+J59+J66</f>
        <v>6400.2250699999995</v>
      </c>
      <c r="K17" s="20">
        <f>K23+K29+K35+K41+K59+K66</f>
        <v>0</v>
      </c>
    </row>
    <row r="18" spans="2:11" ht="77.25" customHeight="1">
      <c r="B18" s="52"/>
      <c r="C18" s="63"/>
      <c r="D18" s="52"/>
      <c r="E18" s="52"/>
      <c r="F18" s="5">
        <v>2020</v>
      </c>
      <c r="G18" s="20">
        <f>SUM(H18:K18)</f>
        <v>12649.2888</v>
      </c>
      <c r="H18" s="24">
        <f>H24+H30+H36+H42+H63+H67</f>
        <v>128.47382</v>
      </c>
      <c r="I18" s="24">
        <f>I24+I60+I67</f>
        <v>12348.124360000002</v>
      </c>
      <c r="J18" s="20">
        <f>J24+J30+J36+J42+J67</f>
        <v>172.69062</v>
      </c>
      <c r="K18" s="20">
        <f>K24+K30+K36+K42</f>
        <v>0</v>
      </c>
    </row>
    <row r="19" spans="2:11" ht="41.25" customHeight="1">
      <c r="B19" s="52"/>
      <c r="C19" s="64"/>
      <c r="D19" s="52"/>
      <c r="E19" s="52"/>
      <c r="F19" s="5">
        <v>2021</v>
      </c>
      <c r="G19" s="20">
        <f>SUM(H19:K19)</f>
        <v>2311.54245</v>
      </c>
      <c r="H19" s="20">
        <f>H25+H31+H37+H60+H62</f>
        <v>78.79631</v>
      </c>
      <c r="I19" s="20">
        <f>I25+I31+I37+I60+I62</f>
        <v>1698.34614</v>
      </c>
      <c r="J19" s="20">
        <f>J25+J31+J37+J52+J61+J62</f>
        <v>534.4</v>
      </c>
      <c r="K19" s="20">
        <f>K25+K31+K37+K43</f>
        <v>0</v>
      </c>
    </row>
    <row r="20" spans="2:12" s="35" customFormat="1" ht="33.75" customHeight="1">
      <c r="B20" s="12" t="s">
        <v>16</v>
      </c>
      <c r="C20" s="12"/>
      <c r="D20" s="12"/>
      <c r="E20" s="12"/>
      <c r="F20" s="32"/>
      <c r="G20" s="21">
        <f>SUM(G16:G19)</f>
        <v>71983.17854999998</v>
      </c>
      <c r="H20" s="21">
        <f>SUM(H16:H19)</f>
        <v>1145.92263</v>
      </c>
      <c r="I20" s="21">
        <f>SUM(I16:I19)</f>
        <v>55294.40639</v>
      </c>
      <c r="J20" s="33">
        <f>SUM(J16:J19)</f>
        <v>14734.607269999999</v>
      </c>
      <c r="K20" s="33">
        <f>SUM(K16:K19)</f>
        <v>808.24226</v>
      </c>
      <c r="L20" s="34"/>
    </row>
    <row r="21" spans="2:12" ht="30" customHeight="1">
      <c r="B21" s="19" t="s">
        <v>18</v>
      </c>
      <c r="C21" s="78" t="s">
        <v>14</v>
      </c>
      <c r="D21" s="50">
        <v>2018</v>
      </c>
      <c r="E21" s="48">
        <v>2025</v>
      </c>
      <c r="F21" s="77">
        <v>2018</v>
      </c>
      <c r="G21" s="72">
        <f>SUM(H21:K22)</f>
        <v>2912.238</v>
      </c>
      <c r="H21" s="72">
        <v>481.55128</v>
      </c>
      <c r="I21" s="72">
        <v>2284.68072</v>
      </c>
      <c r="J21" s="72">
        <v>146.006</v>
      </c>
      <c r="K21" s="72">
        <v>0</v>
      </c>
      <c r="L21" s="16"/>
    </row>
    <row r="22" spans="2:11" ht="86.25" customHeight="1">
      <c r="B22" s="55" t="s">
        <v>19</v>
      </c>
      <c r="C22" s="79"/>
      <c r="D22" s="51"/>
      <c r="E22" s="49"/>
      <c r="F22" s="74"/>
      <c r="G22" s="73"/>
      <c r="H22" s="73"/>
      <c r="I22" s="73"/>
      <c r="J22" s="73"/>
      <c r="K22" s="73"/>
    </row>
    <row r="23" spans="2:11" ht="59.25" customHeight="1">
      <c r="B23" s="57" t="s">
        <v>35</v>
      </c>
      <c r="C23" s="79"/>
      <c r="D23" s="51"/>
      <c r="E23" s="49"/>
      <c r="F23" s="5">
        <v>2019</v>
      </c>
      <c r="G23" s="20">
        <f>SUM(H23:K23)</f>
        <v>4828.049999999999</v>
      </c>
      <c r="H23" s="25">
        <v>457.10122</v>
      </c>
      <c r="I23" s="42">
        <v>4124.71778</v>
      </c>
      <c r="J23" s="20">
        <v>246.231</v>
      </c>
      <c r="K23" s="20">
        <v>0</v>
      </c>
    </row>
    <row r="24" spans="2:11" ht="61.5" customHeight="1">
      <c r="B24" s="71"/>
      <c r="C24" s="79"/>
      <c r="D24" s="51"/>
      <c r="E24" s="49"/>
      <c r="F24" s="5">
        <v>2020</v>
      </c>
      <c r="G24" s="20">
        <f>SUM(H24:K24)</f>
        <v>1568.322</v>
      </c>
      <c r="H24" s="20">
        <v>128.47382</v>
      </c>
      <c r="I24" s="20">
        <v>1298.6992</v>
      </c>
      <c r="J24" s="20">
        <v>141.14898</v>
      </c>
      <c r="K24" s="20">
        <v>0</v>
      </c>
    </row>
    <row r="25" spans="2:11" ht="68.25" customHeight="1">
      <c r="B25" s="59"/>
      <c r="C25" s="80"/>
      <c r="D25" s="51"/>
      <c r="E25" s="49"/>
      <c r="F25" s="5">
        <v>2021</v>
      </c>
      <c r="G25" s="20">
        <f>SUM(H25:K25)</f>
        <v>1015.71708</v>
      </c>
      <c r="H25" s="20">
        <v>78.79631</v>
      </c>
      <c r="I25" s="20">
        <v>613.52077</v>
      </c>
      <c r="J25" s="20">
        <v>323.4</v>
      </c>
      <c r="K25" s="20">
        <v>0</v>
      </c>
    </row>
    <row r="26" spans="2:11" s="35" customFormat="1" ht="34.5" customHeight="1">
      <c r="B26" s="37" t="s">
        <v>16</v>
      </c>
      <c r="C26" s="12"/>
      <c r="D26" s="12"/>
      <c r="E26" s="12"/>
      <c r="F26" s="44"/>
      <c r="G26" s="21">
        <f>SUM(G21:G25)</f>
        <v>10324.32708</v>
      </c>
      <c r="H26" s="21">
        <f>SUM(H21:H25)</f>
        <v>1145.92263</v>
      </c>
      <c r="I26" s="21">
        <f>SUM(I21:I25)</f>
        <v>8321.61847</v>
      </c>
      <c r="J26" s="33">
        <f>SUM(J21:J25)</f>
        <v>856.78598</v>
      </c>
      <c r="K26" s="33">
        <f>SUM(K21:K25)</f>
        <v>0</v>
      </c>
    </row>
    <row r="27" spans="2:11" ht="35.25" customHeight="1">
      <c r="B27" s="38" t="s">
        <v>20</v>
      </c>
      <c r="C27" s="62" t="s">
        <v>14</v>
      </c>
      <c r="D27" s="48">
        <v>2018</v>
      </c>
      <c r="E27" s="48">
        <v>2024</v>
      </c>
      <c r="F27" s="77">
        <v>2018</v>
      </c>
      <c r="G27" s="72">
        <f>K27+J27+I27+H27</f>
        <v>998.4816</v>
      </c>
      <c r="H27" s="72">
        <v>0</v>
      </c>
      <c r="I27" s="72">
        <v>948.55752</v>
      </c>
      <c r="J27" s="72">
        <v>49.92408</v>
      </c>
      <c r="K27" s="72">
        <v>0</v>
      </c>
    </row>
    <row r="28" spans="2:11" ht="112.5" customHeight="1">
      <c r="B28" s="55" t="s">
        <v>25</v>
      </c>
      <c r="C28" s="63"/>
      <c r="D28" s="49"/>
      <c r="E28" s="49"/>
      <c r="F28" s="74"/>
      <c r="G28" s="73"/>
      <c r="H28" s="73"/>
      <c r="I28" s="73"/>
      <c r="J28" s="73"/>
      <c r="K28" s="73"/>
    </row>
    <row r="29" spans="2:11" ht="62.25" customHeight="1">
      <c r="B29" s="57" t="s">
        <v>21</v>
      </c>
      <c r="C29" s="63"/>
      <c r="D29" s="49"/>
      <c r="E29" s="49"/>
      <c r="F29" s="5">
        <v>2019</v>
      </c>
      <c r="G29" s="20">
        <f>SUM(H29:K29)</f>
        <v>0</v>
      </c>
      <c r="H29" s="20">
        <v>0</v>
      </c>
      <c r="I29" s="75" t="s">
        <v>15</v>
      </c>
      <c r="J29" s="20">
        <v>0</v>
      </c>
      <c r="K29" s="20">
        <v>0</v>
      </c>
    </row>
    <row r="30" spans="2:11" ht="51" customHeight="1">
      <c r="B30" s="71"/>
      <c r="C30" s="63"/>
      <c r="D30" s="49"/>
      <c r="E30" s="49"/>
      <c r="F30" s="5">
        <v>2020</v>
      </c>
      <c r="G30" s="20">
        <f>SUM(H30:K30)</f>
        <v>0</v>
      </c>
      <c r="H30" s="20">
        <v>0</v>
      </c>
      <c r="I30" s="63"/>
      <c r="J30" s="20">
        <v>0</v>
      </c>
      <c r="K30" s="20">
        <v>0</v>
      </c>
    </row>
    <row r="31" spans="2:11" ht="56.25" customHeight="1">
      <c r="B31" s="59"/>
      <c r="C31" s="64"/>
      <c r="D31" s="49"/>
      <c r="E31" s="49"/>
      <c r="F31" s="5">
        <v>2021</v>
      </c>
      <c r="G31" s="20">
        <f>SUM(H31:K31)</f>
        <v>0</v>
      </c>
      <c r="H31" s="20">
        <v>0</v>
      </c>
      <c r="I31" s="63"/>
      <c r="J31" s="20">
        <v>0</v>
      </c>
      <c r="K31" s="20">
        <v>0</v>
      </c>
    </row>
    <row r="32" spans="2:11" s="35" customFormat="1" ht="32.25" customHeight="1">
      <c r="B32" s="37" t="s">
        <v>16</v>
      </c>
      <c r="C32" s="12"/>
      <c r="D32" s="12"/>
      <c r="E32" s="12"/>
      <c r="F32" s="44"/>
      <c r="G32" s="21">
        <f>SUM(G27:G31)</f>
        <v>998.4816</v>
      </c>
      <c r="H32" s="21">
        <f>SUM(H27:H31)</f>
        <v>0</v>
      </c>
      <c r="I32" s="21">
        <f>SUM(I27:I31)</f>
        <v>948.55752</v>
      </c>
      <c r="J32" s="33">
        <f>SUM(J27:J31)</f>
        <v>49.92408</v>
      </c>
      <c r="K32" s="33">
        <f>SUM(K27:K31)</f>
        <v>0</v>
      </c>
    </row>
    <row r="33" spans="2:11" ht="28.5" customHeight="1">
      <c r="B33" s="38" t="s">
        <v>22</v>
      </c>
      <c r="C33" s="17" t="s">
        <v>14</v>
      </c>
      <c r="D33" s="17">
        <v>2018</v>
      </c>
      <c r="E33" s="17">
        <v>2024</v>
      </c>
      <c r="F33" s="77">
        <v>2018</v>
      </c>
      <c r="G33" s="72">
        <f>SUM(H33:K34)</f>
        <v>998.4816</v>
      </c>
      <c r="H33" s="72">
        <v>0</v>
      </c>
      <c r="I33" s="72">
        <v>948.55752</v>
      </c>
      <c r="J33" s="72">
        <v>49.92408</v>
      </c>
      <c r="K33" s="72">
        <v>0</v>
      </c>
    </row>
    <row r="34" spans="2:11" ht="171" customHeight="1">
      <c r="B34" s="55" t="s">
        <v>24</v>
      </c>
      <c r="C34" s="49"/>
      <c r="D34" s="49"/>
      <c r="E34" s="49"/>
      <c r="F34" s="74"/>
      <c r="G34" s="73"/>
      <c r="H34" s="73"/>
      <c r="I34" s="73"/>
      <c r="J34" s="73"/>
      <c r="K34" s="73"/>
    </row>
    <row r="35" spans="2:11" ht="72" customHeight="1">
      <c r="B35" s="57" t="s">
        <v>23</v>
      </c>
      <c r="C35" s="49"/>
      <c r="D35" s="49"/>
      <c r="E35" s="49"/>
      <c r="F35" s="5">
        <v>2019</v>
      </c>
      <c r="G35" s="20">
        <f>SUM(H35:K35)</f>
        <v>0</v>
      </c>
      <c r="H35" s="20">
        <v>0</v>
      </c>
      <c r="I35" s="75" t="s">
        <v>15</v>
      </c>
      <c r="J35" s="20">
        <v>0</v>
      </c>
      <c r="K35" s="20">
        <v>0</v>
      </c>
    </row>
    <row r="36" spans="2:11" ht="63" customHeight="1">
      <c r="B36" s="71"/>
      <c r="C36" s="49"/>
      <c r="D36" s="49"/>
      <c r="E36" s="49"/>
      <c r="F36" s="5">
        <v>2020</v>
      </c>
      <c r="G36" s="20">
        <f>SUM(H36:K36)</f>
        <v>0</v>
      </c>
      <c r="H36" s="20">
        <v>0</v>
      </c>
      <c r="I36" s="63"/>
      <c r="J36" s="20">
        <v>0</v>
      </c>
      <c r="K36" s="20">
        <v>0</v>
      </c>
    </row>
    <row r="37" spans="2:11" ht="49.5" customHeight="1">
      <c r="B37" s="59"/>
      <c r="C37" s="49"/>
      <c r="D37" s="49"/>
      <c r="E37" s="49"/>
      <c r="F37" s="5">
        <v>2021</v>
      </c>
      <c r="G37" s="20">
        <f>SUM(H37:K37)</f>
        <v>0</v>
      </c>
      <c r="H37" s="20">
        <v>0</v>
      </c>
      <c r="I37" s="63"/>
      <c r="J37" s="20">
        <v>0</v>
      </c>
      <c r="K37" s="20">
        <v>0</v>
      </c>
    </row>
    <row r="38" spans="2:11" ht="32.25" customHeight="1">
      <c r="B38" s="37" t="s">
        <v>16</v>
      </c>
      <c r="C38" s="1"/>
      <c r="D38" s="1"/>
      <c r="E38" s="1"/>
      <c r="F38" s="5"/>
      <c r="G38" s="21">
        <f>SUM(G33:G37)</f>
        <v>998.4816</v>
      </c>
      <c r="H38" s="22">
        <f>SUM(H33:H37)</f>
        <v>0</v>
      </c>
      <c r="I38" s="22">
        <f>SUM(I33:I37)</f>
        <v>948.55752</v>
      </c>
      <c r="J38" s="7">
        <f>SUM(J33:J37)</f>
        <v>49.92408</v>
      </c>
      <c r="K38" s="23">
        <f>SUM(K33:K37)</f>
        <v>0</v>
      </c>
    </row>
    <row r="39" spans="2:11" ht="34.5" customHeight="1" hidden="1">
      <c r="B39" s="38" t="s">
        <v>26</v>
      </c>
      <c r="C39" s="62" t="s">
        <v>14</v>
      </c>
      <c r="D39" s="62">
        <v>2018</v>
      </c>
      <c r="E39" s="62">
        <v>2024</v>
      </c>
      <c r="F39" s="77">
        <v>2018</v>
      </c>
      <c r="G39" s="72">
        <f>SUM(H40:K40)</f>
        <v>0</v>
      </c>
      <c r="H39" s="72">
        <v>0</v>
      </c>
      <c r="I39" s="72">
        <v>0</v>
      </c>
      <c r="J39" s="72">
        <v>0</v>
      </c>
      <c r="K39" s="72">
        <v>0</v>
      </c>
    </row>
    <row r="40" spans="2:11" ht="37.5" customHeight="1" hidden="1">
      <c r="B40" s="67" t="s">
        <v>27</v>
      </c>
      <c r="C40" s="63"/>
      <c r="D40" s="69"/>
      <c r="E40" s="63"/>
      <c r="F40" s="74"/>
      <c r="G40" s="73"/>
      <c r="H40" s="73"/>
      <c r="I40" s="73"/>
      <c r="J40" s="73"/>
      <c r="K40" s="73"/>
    </row>
    <row r="41" spans="2:11" ht="37.5" customHeight="1" hidden="1">
      <c r="B41" s="68"/>
      <c r="C41" s="63"/>
      <c r="D41" s="69"/>
      <c r="E41" s="63"/>
      <c r="F41" s="5">
        <v>2019</v>
      </c>
      <c r="G41" s="20">
        <f aca="true" t="shared" si="1" ref="G41:G46">SUM(H41:K41)</f>
        <v>0</v>
      </c>
      <c r="H41" s="20">
        <v>0</v>
      </c>
      <c r="I41" s="20">
        <v>0</v>
      </c>
      <c r="J41" s="20">
        <v>0</v>
      </c>
      <c r="K41" s="20">
        <v>0</v>
      </c>
    </row>
    <row r="42" spans="2:11" ht="35.25" customHeight="1" hidden="1">
      <c r="B42" s="68"/>
      <c r="C42" s="63"/>
      <c r="D42" s="69"/>
      <c r="E42" s="63"/>
      <c r="F42" s="5">
        <v>2020</v>
      </c>
      <c r="G42" s="20">
        <f t="shared" si="1"/>
        <v>0</v>
      </c>
      <c r="H42" s="20">
        <v>0</v>
      </c>
      <c r="I42" s="20">
        <v>0</v>
      </c>
      <c r="J42" s="20">
        <v>0</v>
      </c>
      <c r="K42" s="20">
        <v>0</v>
      </c>
    </row>
    <row r="43" spans="2:11" ht="39.75" customHeight="1" hidden="1">
      <c r="B43" s="68"/>
      <c r="C43" s="63"/>
      <c r="D43" s="69"/>
      <c r="E43" s="63"/>
      <c r="F43" s="5">
        <v>2021</v>
      </c>
      <c r="G43" s="20">
        <f t="shared" si="1"/>
        <v>0</v>
      </c>
      <c r="H43" s="20">
        <v>0</v>
      </c>
      <c r="I43" s="20">
        <v>0</v>
      </c>
      <c r="J43" s="20">
        <v>0</v>
      </c>
      <c r="K43" s="20">
        <v>0</v>
      </c>
    </row>
    <row r="44" spans="2:11" ht="34.5" customHeight="1" hidden="1">
      <c r="B44" s="68"/>
      <c r="C44" s="63"/>
      <c r="D44" s="69"/>
      <c r="E44" s="63"/>
      <c r="F44" s="5">
        <v>2022</v>
      </c>
      <c r="G44" s="20">
        <f t="shared" si="1"/>
        <v>0</v>
      </c>
      <c r="H44" s="20">
        <v>0</v>
      </c>
      <c r="I44" s="20">
        <v>0</v>
      </c>
      <c r="J44" s="20">
        <v>0</v>
      </c>
      <c r="K44" s="20">
        <v>0</v>
      </c>
    </row>
    <row r="45" spans="2:11" ht="35.25" customHeight="1" hidden="1">
      <c r="B45" s="68"/>
      <c r="C45" s="63"/>
      <c r="D45" s="69"/>
      <c r="E45" s="63"/>
      <c r="F45" s="5">
        <v>2023</v>
      </c>
      <c r="G45" s="20">
        <f t="shared" si="1"/>
        <v>0</v>
      </c>
      <c r="H45" s="20">
        <v>0</v>
      </c>
      <c r="I45" s="20">
        <v>0</v>
      </c>
      <c r="J45" s="20">
        <v>0</v>
      </c>
      <c r="K45" s="20">
        <v>0</v>
      </c>
    </row>
    <row r="46" spans="2:11" ht="36" customHeight="1" hidden="1">
      <c r="B46" s="68"/>
      <c r="C46" s="64"/>
      <c r="D46" s="76"/>
      <c r="E46" s="64"/>
      <c r="F46" s="5">
        <v>2024</v>
      </c>
      <c r="G46" s="20">
        <f t="shared" si="1"/>
        <v>0</v>
      </c>
      <c r="H46" s="20">
        <v>0</v>
      </c>
      <c r="I46" s="20">
        <v>0</v>
      </c>
      <c r="J46" s="20">
        <v>0</v>
      </c>
      <c r="K46" s="20">
        <v>0</v>
      </c>
    </row>
    <row r="47" spans="2:11" ht="30" customHeight="1" hidden="1">
      <c r="B47" s="37" t="s">
        <v>16</v>
      </c>
      <c r="C47" s="1"/>
      <c r="D47" s="1"/>
      <c r="E47" s="1"/>
      <c r="F47" s="5"/>
      <c r="G47" s="21">
        <f>SUM(G39:G42)</f>
        <v>0</v>
      </c>
      <c r="H47" s="22">
        <f>SUM(H39:H42)</f>
        <v>0</v>
      </c>
      <c r="I47" s="22">
        <f>SUM(I39:I42)</f>
        <v>0</v>
      </c>
      <c r="J47" s="23">
        <v>0</v>
      </c>
      <c r="K47" s="23">
        <v>0</v>
      </c>
    </row>
    <row r="48" spans="2:11" ht="30" customHeight="1">
      <c r="B48" s="19" t="s">
        <v>26</v>
      </c>
      <c r="C48" s="62" t="s">
        <v>14</v>
      </c>
      <c r="D48" s="62">
        <v>2018</v>
      </c>
      <c r="E48" s="62">
        <v>2024</v>
      </c>
      <c r="F48" s="46"/>
      <c r="G48" s="46"/>
      <c r="H48" s="46"/>
      <c r="I48" s="46"/>
      <c r="J48" s="46"/>
      <c r="K48" s="46"/>
    </row>
    <row r="49" spans="2:11" ht="38.25" customHeight="1">
      <c r="B49" s="70" t="s">
        <v>27</v>
      </c>
      <c r="C49" s="63"/>
      <c r="D49" s="69"/>
      <c r="E49" s="69"/>
      <c r="F49" s="46">
        <v>2018</v>
      </c>
      <c r="G49" s="47" t="s">
        <v>39</v>
      </c>
      <c r="H49" s="47" t="s">
        <v>39</v>
      </c>
      <c r="I49" s="47" t="s">
        <v>39</v>
      </c>
      <c r="J49" s="47" t="s">
        <v>39</v>
      </c>
      <c r="K49" s="47" t="s">
        <v>39</v>
      </c>
    </row>
    <row r="50" spans="2:11" ht="30" customHeight="1">
      <c r="B50" s="71"/>
      <c r="C50" s="63"/>
      <c r="D50" s="69"/>
      <c r="E50" s="69"/>
      <c r="F50" s="40">
        <v>2019</v>
      </c>
      <c r="G50" s="20">
        <f>SUM(H50:K50)</f>
        <v>0</v>
      </c>
      <c r="H50" s="20">
        <f>SUM(I50:L50)</f>
        <v>0</v>
      </c>
      <c r="I50" s="20">
        <f>SUM(J50:M50)</f>
        <v>0</v>
      </c>
      <c r="J50" s="20">
        <f aca="true" t="shared" si="2" ref="J50:K52">SUM(K50:N50)</f>
        <v>0</v>
      </c>
      <c r="K50" s="20">
        <f t="shared" si="2"/>
        <v>0</v>
      </c>
    </row>
    <row r="51" spans="2:11" ht="41.25" customHeight="1">
      <c r="B51" s="71"/>
      <c r="C51" s="63"/>
      <c r="D51" s="69"/>
      <c r="E51" s="69"/>
      <c r="F51" s="40">
        <v>2020</v>
      </c>
      <c r="G51" s="20">
        <f>SUM(H51:K51)</f>
        <v>0</v>
      </c>
      <c r="H51" s="47" t="s">
        <v>39</v>
      </c>
      <c r="I51" s="47" t="s">
        <v>39</v>
      </c>
      <c r="J51" s="20">
        <f t="shared" si="2"/>
        <v>0</v>
      </c>
      <c r="K51" s="20">
        <f t="shared" si="2"/>
        <v>0</v>
      </c>
    </row>
    <row r="52" spans="2:11" ht="100.5" customHeight="1">
      <c r="B52" s="71"/>
      <c r="C52" s="63"/>
      <c r="D52" s="69"/>
      <c r="E52" s="69"/>
      <c r="F52" s="40">
        <v>2021</v>
      </c>
      <c r="G52" s="20">
        <f>SUM(H52:K52)</f>
        <v>0</v>
      </c>
      <c r="H52" s="20">
        <f>SUM(I52:L52)</f>
        <v>0</v>
      </c>
      <c r="I52" s="20">
        <f>SUM(J52:M52)</f>
        <v>0</v>
      </c>
      <c r="J52" s="20">
        <f t="shared" si="2"/>
        <v>0</v>
      </c>
      <c r="K52" s="20">
        <f t="shared" si="2"/>
        <v>0</v>
      </c>
    </row>
    <row r="53" spans="2:11" ht="23.25" customHeight="1">
      <c r="B53" s="37" t="s">
        <v>16</v>
      </c>
      <c r="C53" s="18"/>
      <c r="D53" s="18"/>
      <c r="E53" s="18"/>
      <c r="F53" s="40"/>
      <c r="G53" s="20">
        <f>SUM(H53:K53)</f>
        <v>0</v>
      </c>
      <c r="H53" s="20">
        <f>SUM(I49:L53)</f>
        <v>0</v>
      </c>
      <c r="I53" s="20">
        <f>SUM(J49:M53)</f>
        <v>0</v>
      </c>
      <c r="J53" s="20">
        <f>SUM(K49:N53)</f>
        <v>0</v>
      </c>
      <c r="K53" s="20">
        <f>SUM(K49:K52)</f>
        <v>0</v>
      </c>
    </row>
    <row r="54" spans="2:11" ht="31.5" customHeight="1">
      <c r="B54" s="41" t="s">
        <v>28</v>
      </c>
      <c r="C54" s="62" t="s">
        <v>14</v>
      </c>
      <c r="D54" s="62">
        <v>2018</v>
      </c>
      <c r="E54" s="62">
        <v>2018</v>
      </c>
      <c r="F54" s="62">
        <v>2018</v>
      </c>
      <c r="G54" s="65">
        <f>SUM(H54:K55)</f>
        <v>4387.6487</v>
      </c>
      <c r="H54" s="65">
        <v>0</v>
      </c>
      <c r="I54" s="65">
        <v>0</v>
      </c>
      <c r="J54" s="65">
        <v>3579.40644</v>
      </c>
      <c r="K54" s="65">
        <v>808.24226</v>
      </c>
    </row>
    <row r="55" spans="2:11" ht="188.25" customHeight="1">
      <c r="B55" s="55" t="s">
        <v>29</v>
      </c>
      <c r="C55" s="64"/>
      <c r="D55" s="64"/>
      <c r="E55" s="64"/>
      <c r="F55" s="74"/>
      <c r="G55" s="66"/>
      <c r="H55" s="66"/>
      <c r="I55" s="66"/>
      <c r="J55" s="66"/>
      <c r="K55" s="66"/>
    </row>
    <row r="56" spans="2:11" ht="27.75" customHeight="1">
      <c r="B56" s="37" t="s">
        <v>16</v>
      </c>
      <c r="C56" s="1"/>
      <c r="D56" s="1"/>
      <c r="E56" s="1"/>
      <c r="F56" s="45"/>
      <c r="G56" s="21">
        <f>G54</f>
        <v>4387.6487</v>
      </c>
      <c r="H56" s="22">
        <f>H54</f>
        <v>0</v>
      </c>
      <c r="I56" s="22">
        <f>I54</f>
        <v>0</v>
      </c>
      <c r="J56" s="23">
        <f>J54</f>
        <v>3579.40644</v>
      </c>
      <c r="K56" s="23">
        <f>K54</f>
        <v>808.24226</v>
      </c>
    </row>
    <row r="57" spans="2:11" ht="29.25" customHeight="1">
      <c r="B57" s="41" t="s">
        <v>30</v>
      </c>
      <c r="C57" s="18"/>
      <c r="D57" s="18"/>
      <c r="E57" s="18"/>
      <c r="F57" s="1"/>
      <c r="G57" s="15"/>
      <c r="H57" s="13"/>
      <c r="I57" s="13"/>
      <c r="J57" s="7"/>
      <c r="K57" s="8"/>
    </row>
    <row r="58" spans="2:11" ht="150" customHeight="1">
      <c r="B58" s="54" t="s">
        <v>34</v>
      </c>
      <c r="C58" s="62" t="s">
        <v>14</v>
      </c>
      <c r="D58" s="62">
        <v>2018</v>
      </c>
      <c r="E58" s="62">
        <v>2021</v>
      </c>
      <c r="F58" s="1">
        <v>2018</v>
      </c>
      <c r="G58" s="23">
        <f>SUM(H58:K58)</f>
        <v>3802.03098</v>
      </c>
      <c r="H58" s="23">
        <v>0</v>
      </c>
      <c r="I58" s="23">
        <v>0</v>
      </c>
      <c r="J58" s="23">
        <v>3802.03098</v>
      </c>
      <c r="K58" s="23">
        <v>0</v>
      </c>
    </row>
    <row r="59" spans="2:14" ht="24" customHeight="1">
      <c r="B59" s="60" t="s">
        <v>33</v>
      </c>
      <c r="C59" s="69"/>
      <c r="D59" s="69"/>
      <c r="E59" s="69"/>
      <c r="F59" s="1">
        <v>2019</v>
      </c>
      <c r="G59" s="23">
        <f>SUM(H59:K59)</f>
        <v>6153.99407</v>
      </c>
      <c r="H59" s="23">
        <v>0</v>
      </c>
      <c r="I59" s="23">
        <v>0</v>
      </c>
      <c r="J59" s="23">
        <v>6153.99407</v>
      </c>
      <c r="K59" s="23">
        <v>0</v>
      </c>
      <c r="M59" s="29">
        <v>1361.4</v>
      </c>
      <c r="N59" s="36"/>
    </row>
    <row r="60" spans="2:14" ht="27.75" customHeight="1">
      <c r="B60" s="60"/>
      <c r="C60" s="69"/>
      <c r="D60" s="69"/>
      <c r="E60" s="69"/>
      <c r="F60" s="1">
        <v>2020</v>
      </c>
      <c r="G60" s="26">
        <f>SUM(H60:K60)</f>
        <v>0</v>
      </c>
      <c r="H60" s="23">
        <v>0</v>
      </c>
      <c r="I60" s="23">
        <v>0</v>
      </c>
      <c r="J60" s="23">
        <v>0</v>
      </c>
      <c r="K60" s="23">
        <v>0</v>
      </c>
      <c r="M60" s="29"/>
      <c r="N60" s="36"/>
    </row>
    <row r="61" spans="2:14" ht="23.25" customHeight="1">
      <c r="B61" s="61"/>
      <c r="C61" s="63"/>
      <c r="D61" s="63"/>
      <c r="E61" s="63"/>
      <c r="F61" s="1">
        <v>2021</v>
      </c>
      <c r="G61" s="26">
        <f>SUM(H61:K61)</f>
        <v>200.04217</v>
      </c>
      <c r="H61" s="23">
        <v>0</v>
      </c>
      <c r="I61" s="23">
        <v>0</v>
      </c>
      <c r="J61" s="23">
        <v>200.04217</v>
      </c>
      <c r="K61" s="23">
        <v>0</v>
      </c>
      <c r="M61" s="29"/>
      <c r="N61" s="36"/>
    </row>
    <row r="62" spans="2:14" ht="193.5" customHeight="1">
      <c r="B62" s="56" t="s">
        <v>38</v>
      </c>
      <c r="C62" s="64"/>
      <c r="D62" s="64"/>
      <c r="E62" s="64"/>
      <c r="F62" s="1">
        <v>2021</v>
      </c>
      <c r="G62" s="26">
        <f>SUM(H62:K62)</f>
        <v>1095.7832</v>
      </c>
      <c r="H62" s="23">
        <v>0</v>
      </c>
      <c r="I62" s="23">
        <v>1084.82537</v>
      </c>
      <c r="J62" s="23">
        <v>10.95783</v>
      </c>
      <c r="K62" s="23">
        <v>0</v>
      </c>
      <c r="M62" s="29"/>
      <c r="N62" s="36"/>
    </row>
    <row r="63" spans="2:13" ht="18.75" customHeight="1">
      <c r="B63" s="37" t="s">
        <v>16</v>
      </c>
      <c r="C63" s="14"/>
      <c r="D63" s="14"/>
      <c r="E63" s="14"/>
      <c r="F63" s="45"/>
      <c r="G63" s="21">
        <f>SUM(G58:G62)</f>
        <v>11251.85042</v>
      </c>
      <c r="H63" s="22">
        <f>SUM(H58:H62)</f>
        <v>0</v>
      </c>
      <c r="I63" s="22">
        <f>SUM(I58:I62)</f>
        <v>1084.82537</v>
      </c>
      <c r="J63" s="23">
        <f>SUM(J58:J62)</f>
        <v>10167.02505</v>
      </c>
      <c r="K63" s="23">
        <f>SUM(K58:K62)</f>
        <v>0</v>
      </c>
      <c r="M63" s="29">
        <f>J59-M59</f>
        <v>4792.594069999999</v>
      </c>
    </row>
    <row r="64" spans="2:11" ht="28.5" customHeight="1">
      <c r="B64" s="41" t="s">
        <v>31</v>
      </c>
      <c r="C64" s="62" t="s">
        <v>14</v>
      </c>
      <c r="D64" s="62">
        <v>2018</v>
      </c>
      <c r="E64" s="62">
        <v>2020</v>
      </c>
      <c r="F64" s="62">
        <v>2018</v>
      </c>
      <c r="G64" s="65">
        <f>SUM(H64:K65)</f>
        <v>7625.95775</v>
      </c>
      <c r="H64" s="65">
        <v>0</v>
      </c>
      <c r="I64" s="65">
        <v>7625.95775</v>
      </c>
      <c r="J64" s="65">
        <v>0</v>
      </c>
      <c r="K64" s="65">
        <v>0</v>
      </c>
    </row>
    <row r="65" spans="2:11" ht="48" customHeight="1">
      <c r="B65" s="57" t="s">
        <v>32</v>
      </c>
      <c r="C65" s="63"/>
      <c r="D65" s="63"/>
      <c r="E65" s="63"/>
      <c r="F65" s="64"/>
      <c r="G65" s="66"/>
      <c r="H65" s="66"/>
      <c r="I65" s="66"/>
      <c r="J65" s="66"/>
      <c r="K65" s="66"/>
    </row>
    <row r="66" spans="2:11" ht="62.25" customHeight="1">
      <c r="B66" s="58"/>
      <c r="C66" s="63"/>
      <c r="D66" s="63"/>
      <c r="E66" s="63"/>
      <c r="F66" s="13">
        <v>2019</v>
      </c>
      <c r="G66" s="27">
        <f>SUM(H66:K66)</f>
        <v>25315.4646</v>
      </c>
      <c r="H66" s="26">
        <v>0</v>
      </c>
      <c r="I66" s="26">
        <v>25315.4646</v>
      </c>
      <c r="J66" s="26">
        <v>0</v>
      </c>
      <c r="K66" s="26">
        <v>0</v>
      </c>
    </row>
    <row r="67" spans="2:11" ht="39.75" customHeight="1">
      <c r="B67" s="59"/>
      <c r="C67" s="64"/>
      <c r="D67" s="64"/>
      <c r="E67" s="64"/>
      <c r="F67" s="13">
        <v>2020</v>
      </c>
      <c r="G67" s="27">
        <f>SUM(H67:K67)</f>
        <v>11080.9668</v>
      </c>
      <c r="H67" s="26">
        <v>0</v>
      </c>
      <c r="I67" s="26">
        <v>11049.42516</v>
      </c>
      <c r="J67" s="26">
        <v>31.54164</v>
      </c>
      <c r="K67" s="26"/>
    </row>
    <row r="68" spans="2:11" ht="30" customHeight="1">
      <c r="B68" s="37" t="s">
        <v>16</v>
      </c>
      <c r="C68" s="6"/>
      <c r="D68" s="6"/>
      <c r="E68" s="6"/>
      <c r="F68" s="9"/>
      <c r="G68" s="43">
        <f>SUM(G64:G67)</f>
        <v>44022.38915</v>
      </c>
      <c r="H68" s="43">
        <f>SUM(H64:H67)</f>
        <v>0</v>
      </c>
      <c r="I68" s="43">
        <f>SUM(I64:I67)</f>
        <v>43990.84751</v>
      </c>
      <c r="J68" s="43">
        <f>SUM(J64:J67)</f>
        <v>31.54164</v>
      </c>
      <c r="K68" s="43">
        <f>SUM(K64:K67)</f>
        <v>0</v>
      </c>
    </row>
    <row r="69" spans="2:12" ht="33.75" customHeight="1">
      <c r="B69" s="39" t="s">
        <v>17</v>
      </c>
      <c r="C69" s="6"/>
      <c r="D69" s="6"/>
      <c r="E69" s="6"/>
      <c r="F69" s="9"/>
      <c r="G69" s="43">
        <f>G68+G63+G53+G38+G32+G26+G56</f>
        <v>71983.17855000001</v>
      </c>
      <c r="H69" s="33">
        <f>H68+H63+H56+H47+H38+H32+H26</f>
        <v>1145.92263</v>
      </c>
      <c r="I69" s="33">
        <f>I68+I63+I56+I53+I38+I32+I26</f>
        <v>55294.406390000004</v>
      </c>
      <c r="J69" s="33">
        <f>J68+J63+J56+J53+J38+J32+J26</f>
        <v>14734.607270000002</v>
      </c>
      <c r="K69" s="33">
        <f>K68+K63+K56+K53+K38+K32+K26</f>
        <v>808.24226</v>
      </c>
      <c r="L69" s="16"/>
    </row>
    <row r="71" ht="12">
      <c r="G71" s="16"/>
    </row>
  </sheetData>
  <sheetProtection selectLockedCells="1" selectUnlockedCells="1"/>
  <mergeCells count="76">
    <mergeCell ref="I1:K1"/>
    <mergeCell ref="J2:K2"/>
    <mergeCell ref="I3:K3"/>
    <mergeCell ref="B4:K4"/>
    <mergeCell ref="B5:K5"/>
    <mergeCell ref="B6:K6"/>
    <mergeCell ref="B8:B9"/>
    <mergeCell ref="C8:C9"/>
    <mergeCell ref="D8:E8"/>
    <mergeCell ref="F8:F9"/>
    <mergeCell ref="G8:K8"/>
    <mergeCell ref="B11:B14"/>
    <mergeCell ref="C11:C14"/>
    <mergeCell ref="C16:C19"/>
    <mergeCell ref="C21:C25"/>
    <mergeCell ref="F21:F22"/>
    <mergeCell ref="G21:G22"/>
    <mergeCell ref="H21:H22"/>
    <mergeCell ref="I21:I22"/>
    <mergeCell ref="J21:J22"/>
    <mergeCell ref="K21:K22"/>
    <mergeCell ref="B23:B25"/>
    <mergeCell ref="C27:C31"/>
    <mergeCell ref="F27:F28"/>
    <mergeCell ref="G27:G28"/>
    <mergeCell ref="H27:H28"/>
    <mergeCell ref="I27:I28"/>
    <mergeCell ref="J27:J28"/>
    <mergeCell ref="K27:K28"/>
    <mergeCell ref="B29:B31"/>
    <mergeCell ref="I29:I31"/>
    <mergeCell ref="F33:F34"/>
    <mergeCell ref="G33:G34"/>
    <mergeCell ref="H33:H34"/>
    <mergeCell ref="I33:I34"/>
    <mergeCell ref="J33:J34"/>
    <mergeCell ref="K33:K34"/>
    <mergeCell ref="B35:B37"/>
    <mergeCell ref="I35:I37"/>
    <mergeCell ref="C39:C46"/>
    <mergeCell ref="D39:D46"/>
    <mergeCell ref="E39:E46"/>
    <mergeCell ref="F39:F40"/>
    <mergeCell ref="G39:G40"/>
    <mergeCell ref="H39:H40"/>
    <mergeCell ref="I39:I40"/>
    <mergeCell ref="F54:F55"/>
    <mergeCell ref="G54:G55"/>
    <mergeCell ref="H54:H55"/>
    <mergeCell ref="J39:J40"/>
    <mergeCell ref="K39:K40"/>
    <mergeCell ref="I54:I55"/>
    <mergeCell ref="J54:J55"/>
    <mergeCell ref="K54:K55"/>
    <mergeCell ref="B40:B46"/>
    <mergeCell ref="C48:C52"/>
    <mergeCell ref="D48:D52"/>
    <mergeCell ref="E48:E52"/>
    <mergeCell ref="B49:B52"/>
    <mergeCell ref="G64:G65"/>
    <mergeCell ref="C58:C62"/>
    <mergeCell ref="D58:D62"/>
    <mergeCell ref="E58:E62"/>
    <mergeCell ref="C54:C55"/>
    <mergeCell ref="D54:D55"/>
    <mergeCell ref="E54:E55"/>
    <mergeCell ref="H64:H65"/>
    <mergeCell ref="I64:I65"/>
    <mergeCell ref="J64:J65"/>
    <mergeCell ref="K64:K65"/>
    <mergeCell ref="B65:B67"/>
    <mergeCell ref="B59:B61"/>
    <mergeCell ref="C64:C67"/>
    <mergeCell ref="D64:D67"/>
    <mergeCell ref="E64:E67"/>
    <mergeCell ref="F64:F65"/>
  </mergeCells>
  <printOptions/>
  <pageMargins left="0.7875" right="0.7875" top="0.7875" bottom="0.7875" header="0.5118055555555555" footer="0.5118055555555555"/>
  <pageSetup horizontalDpi="600" verticalDpi="600" orientation="landscape" paperSize="9" scale="75" r:id="rId1"/>
  <rowBreaks count="7" manualBreakCount="7">
    <brk id="15" max="10" man="1"/>
    <brk id="20" max="10" man="1"/>
    <brk id="26" max="10" man="1"/>
    <brk id="32" max="10" man="1"/>
    <brk id="38" max="10" man="1"/>
    <brk id="56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Анджела Г. Гостева</dc:creator>
  <cp:keywords/>
  <dc:description/>
  <cp:lastModifiedBy>kumi01</cp:lastModifiedBy>
  <cp:lastPrinted>2021-12-17T11:06:28Z</cp:lastPrinted>
  <dcterms:created xsi:type="dcterms:W3CDTF">2019-02-08T07:07:41Z</dcterms:created>
  <dcterms:modified xsi:type="dcterms:W3CDTF">2021-12-23T08:38:29Z</dcterms:modified>
  <cp:category/>
  <cp:version/>
  <cp:contentType/>
  <cp:contentStatus/>
</cp:coreProperties>
</file>