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GoBack" localSheetId="3">'Приложение 4'!$Q$4</definedName>
    <definedName name="_xlnm.Print_Titles" localSheetId="0">'Приложение 1'!$7:$8</definedName>
    <definedName name="_xlnm.Print_Titles" localSheetId="1">'Приложение 2'!$6:$8</definedName>
    <definedName name="_xlnm.Print_Titles" localSheetId="2">'Приложение 3'!$6:$7</definedName>
    <definedName name="_xlnm.Print_Titles" localSheetId="3">'Приложение 4'!$B:$B</definedName>
    <definedName name="_xlnm.Print_Area" localSheetId="1">'Приложение 2'!$A$1:$K$344</definedName>
  </definedNames>
  <calcPr fullCalcOnLoad="1"/>
</workbook>
</file>

<file path=xl/sharedStrings.xml><?xml version="1.0" encoding="utf-8"?>
<sst xmlns="http://schemas.openxmlformats.org/spreadsheetml/2006/main" count="497" uniqueCount="280">
  <si>
    <t>№</t>
  </si>
  <si>
    <t>1.1.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</si>
  <si>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</si>
  <si>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1.2.</t>
  </si>
  <si>
    <t>Отдел экономического развития и инвестиционной политики администрации, ФПМСП «Социально-деловой центр»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</si>
  <si>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</si>
  <si>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</si>
  <si>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</si>
  <si>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</si>
  <si>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</si>
  <si>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</si>
  <si>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</si>
  <si>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</si>
  <si>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</si>
  <si>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Комитет по управлению муниципальным имуществом и земельным ресурсам администрации</t>
  </si>
  <si>
    <t>Отдел экономического развития и инвестиционной политики администрации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</si>
  <si>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</si>
  <si>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</si>
  <si>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</si>
  <si>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</si>
  <si>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</si>
  <si>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</si>
  <si>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</si>
  <si>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</si>
  <si>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</si>
  <si>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</si>
  <si>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</si>
  <si>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</si>
  <si>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</si>
  <si>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</si>
  <si>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</si>
  <si>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</si>
  <si>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</si>
  <si>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</si>
  <si>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</si>
  <si>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</si>
  <si>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</si>
  <si>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</si>
  <si>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</si>
  <si>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</si>
  <si>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</si>
  <si>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</si>
  <si>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</si>
  <si>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</si>
  <si>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</si>
  <si>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</si>
  <si>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</si>
  <si>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</si>
  <si>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</si>
  <si>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</si>
  <si>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</si>
  <si>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</si>
  <si>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1.3.2.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</si>
  <si>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</si>
  <si>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</si>
  <si>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1.3.3.</t>
  </si>
  <si>
    <t>1.3.4.</t>
  </si>
  <si>
    <t>Создание условий для размещения нестационарных торговых объектов (НТО)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</si>
  <si>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</si>
  <si>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</si>
  <si>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</si>
  <si>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1.5.1.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</si>
  <si>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</si>
  <si>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</si>
  <si>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</si>
  <si>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</si>
  <si>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</si>
  <si>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1.7.1.</t>
  </si>
  <si>
    <t>1.7.2.</t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</si>
  <si>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</si>
  <si>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Подпрограмма 2
«Развитие агропромышленного комплекса Сланцевского муниципального района»</t>
  </si>
  <si>
    <t>Отдел экономического развития и инвестиционной политики, отдел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</si>
  <si>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Организация и проведение обучающих семинаров для К(Ф)Х и ЛПХ</t>
  </si>
  <si>
    <t>Организация и участие в международной агропромышленной выставке-ярмарке "Агрорусь"</t>
  </si>
  <si>
    <t>Ежегодное проведение районной сельскохозяйственной ярмарки «Урожай»</t>
  </si>
  <si>
    <t>Празднование дня работников сельского хозяйства</t>
  </si>
  <si>
    <t>Отдел экономического развития и инвестиционной политики, отдел бухгалтерского учета администрации</t>
  </si>
  <si>
    <t>Субсидирование содержания маточного поголовья крупного рогатого скота сельскохозяйственным предприятиям района</t>
  </si>
  <si>
    <t>2.2.2.</t>
  </si>
  <si>
    <t>Субсидирование части затрат по приобретению минеральных удобрений и (или) средств защиты растений для К(Ф)Х</t>
  </si>
  <si>
    <t>2.2.3.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</si>
  <si>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</si>
  <si>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2.2.4.</t>
  </si>
  <si>
    <t>Реализация государственных полномочий по поддержке сельскохозяйственного производства</t>
  </si>
  <si>
    <t>Проведение мер по борьбе с распространением борщевика Сосновского на территории Сланцевского муниципального района</t>
  </si>
  <si>
    <t>2.3.1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</si>
  <si>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</si>
  <si>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2.4.1</t>
  </si>
  <si>
    <t>Наименование показателя (индикатора)</t>
  </si>
  <si>
    <t>Единица измерения</t>
  </si>
  <si>
    <t>Значение показателя (индикатора)</t>
  </si>
  <si>
    <t>I</t>
  </si>
  <si>
    <t>Число субъектов малого и среднего предпринимательства в расчете на 10 тыс. человек населения</t>
  </si>
  <si>
    <t>ед.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</si>
  <si>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</si>
  <si>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</si>
  <si>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</si>
  <si>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1.1. Содействие в доступе субъектов малого и среднего предпринимательства к финансовым и материальным ресурсам</t>
  </si>
  <si>
    <t>планируемое создание рабочих мест</t>
  </si>
  <si>
    <t>1.1.2.1.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</si>
  <si>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</si>
  <si>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</si>
  <si>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</si>
  <si>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</si>
  <si>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1.1.2.2.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</si>
  <si>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</si>
  <si>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1.2. Информационная, консультационная поддержка субъектов малого и среднего предпринимательства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</si>
  <si>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</si>
  <si>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</si>
  <si>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</si>
  <si>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</si>
  <si>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</si>
  <si>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</si>
  <si>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</si>
  <si>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</si>
  <si>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е виды деятельности </t>
  </si>
  <si>
    <t>1.3. Содействие в продвижении продукции (работ, услуг) субъектов малого и среднего предпринимательства на товарные рынки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</si>
  <si>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</t>
  </si>
  <si>
    <t>1.3.5.</t>
  </si>
  <si>
    <t>Обеспеченность населения  площадями стационарных торговых объектов (увеличится на 3 %)</t>
  </si>
  <si>
    <t>1.4. Организация дополнительного профессионального образования по вопросам развития инвестиционной и инновационной деятельности</t>
  </si>
  <si>
    <t>Количество муниципальных служащих получивших дополнительное профессиональное образование</t>
  </si>
  <si>
    <t>1.6. Развитие ФПМСП «Социально-деловой центр»</t>
  </si>
  <si>
    <t>Количество приобретенного оборудования, програмного обеспечения</t>
  </si>
  <si>
    <t>1.7. Развитие Бизнес-инкубатора</t>
  </si>
  <si>
    <t>Занимаемая площадь под Бизнес-инубатор</t>
  </si>
  <si>
    <t>Подпрограмма 2
"Развитие агропромышленного комплекса Сланцевского муниципального района"</t>
  </si>
  <si>
    <t>Количество сельскохозяйственных организаций</t>
  </si>
  <si>
    <t xml:space="preserve">Удельный вес прибыльных крупных и средних сельскохозяйственных организаций в их общем числе </t>
  </si>
  <si>
    <t>Количество обучающих семинаров для К(Ф)Х и ЛПХ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</si>
  <si>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</si>
  <si>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</si>
  <si>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</si>
  <si>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 xml:space="preserve">Количество мероприятий, проводимых в сфере АПК 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</si>
  <si>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</si>
  <si>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</si>
  <si>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 xml:space="preserve"> Количество программных мероприятий на уровне поселений по борьбе с распространением борщевика Сосновского</t>
  </si>
  <si>
    <t xml:space="preserve"> Количество проведенных кадастровых работ</t>
  </si>
  <si>
    <t>га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</si>
  <si>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</si>
  <si>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Информация</t>
  </si>
  <si>
    <t>о ведомственной структуре финансирования программы</t>
  </si>
  <si>
    <t>Федераль-н­ый бюд­жет</t>
  </si>
  <si>
    <t>областн­ой бюд­жет</t>
  </si>
  <si>
    <t>бюд­жет СМР/СГП</t>
  </si>
  <si>
    <t>бюд­жеты поселен­ий</t>
  </si>
  <si>
    <t>про­чие</t>
  </si>
  <si>
    <t>Федераль-ный бюджет</t>
  </si>
  <si>
    <t xml:space="preserve">Итого </t>
  </si>
  <si>
    <t>Наименование
получателя
бюджетных средств</t>
  </si>
  <si>
    <t>№ п/п</t>
  </si>
  <si>
    <t>(тыс. руб. в действующих ценах каждого года реализации программы)</t>
  </si>
  <si>
    <t>Администрация муниципального образования Сланцевский муниципальный район Ленинградской области</t>
  </si>
  <si>
    <t>Комитета  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</si>
  <si>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Приложение 2
к муниципальной программе «Стимулирование экономической активности Сланцевского муниципального района»</t>
  </si>
  <si>
    <t>1-й год реализации программы
2020 г.
Источники финансирования</t>
  </si>
  <si>
    <t>2-й год реализации программы
2021 г.
Источники финансирования</t>
  </si>
  <si>
    <t>3-й год реализации программы
2022 г.
Источники финансирования</t>
  </si>
  <si>
    <t>4-й год реализации программы
2023 г.
Источники финансирования</t>
  </si>
  <si>
    <t>5-й год реализации программы
2024 г.
Источники финансирования</t>
  </si>
  <si>
    <t>6-й год реализации программы
2025 г.
Источники финансирования</t>
  </si>
  <si>
    <t>Базовый период 2018 год</t>
  </si>
  <si>
    <t>Реализация плана мероприятий (дорожной карты) по сохранению, возрождению и развитию народных художественных промыслов и ремесел</t>
  </si>
  <si>
    <t>-</t>
  </si>
  <si>
    <t>План
реализации мероприятий  муниципальной программы "Стимулирование экономической активности Сланцевского муниципального района"</t>
  </si>
  <si>
    <t>Приложение 3
к муниципальной программе «Стимулирование экономической активности Сланцевского муниципального района »</t>
  </si>
  <si>
    <t>Сведения
о показателях (индикаторах) муниципальной программы «Стимулирование экономической активности Сланцевского муниципального района » и их значения</t>
  </si>
  <si>
    <t>План мероприятий (дорожной карты) по сохранению, возрождению и развитию народных художественных промыслов и ремесел</t>
  </si>
  <si>
    <t>Текущее содержание бизнес-инкубатора (в том числе за счет средств от сдачи в аренду муниципального имущества)  (в т.ч.субсидирование затрат ФПМСП)</t>
  </si>
  <si>
    <t>Приложение 4
к муниципальной программе «Стимулирование экономической активности Сланцевского муниципального района»</t>
  </si>
  <si>
    <t>Программа
"Стимулирование экономической активности Сланцевского муниципального района "</t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</si>
  <si>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</si>
  <si>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Организация мониторинга деятельности субъектов малого и среднего предпринимательства и потребительского рынка</t>
  </si>
  <si>
    <t>1.5. 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</si>
  <si>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Приложение 1
к муниципальной программе «Стимулирование экономической активности Сланцевского муниципального района »</t>
  </si>
  <si>
    <t xml:space="preserve">Перечень подпрограмм, ведомственных целевых программ, основных мероприятий подпрограмм муниципальной программы 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</si>
  <si>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</si>
  <si>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</si>
  <si>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</si>
  <si>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</si>
  <si>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</si>
  <si>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</si>
  <si>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</si>
  <si>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Подпрограмма 1 "Развитие и поддержка малого и среднего предпринимательства Сланцевского муниципального района"</t>
  </si>
  <si>
    <t>Отсутствие доступа субъектов малого и среднего предпринимательства к финансовым и материальным ресурсам</t>
  </si>
  <si>
    <t>I, II, 1.1.</t>
  </si>
  <si>
    <t>Недостаточная информационная, консультационная поддержка субъектов малого и среднего предпринимательства</t>
  </si>
  <si>
    <t>I, 1.2.</t>
  </si>
  <si>
    <t>Отсутствие доступа на товарные рынки для субъектов малого и среднего предпринимательства</t>
  </si>
  <si>
    <t>I, 1.3.</t>
  </si>
  <si>
    <t>Недостаточная информационная поддержка по вопросам развития инвестиционной и инновационной деятельности</t>
  </si>
  <si>
    <t>I, 1.4.</t>
  </si>
  <si>
    <t>Недостаточная информационная для оценки деятельности субъектов малого и среднего предпринимательства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</si>
  <si>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комитет бухгалтерского учета</t>
  </si>
  <si>
    <t>Отсутствие развития инфраструктуры поддержки малого и среднего предпринимательства</t>
  </si>
  <si>
    <t>I, 2.1.</t>
  </si>
  <si>
    <t>I, II</t>
  </si>
  <si>
    <t>Подпрограмма 2 "Развитие агропромышленного комплекса Сланцевского муниципального района"</t>
  </si>
  <si>
    <t>Недостаточная информационная, консультационная поддержка субъектов, недостаточная доступность на товарные рынки для субъектов</t>
  </si>
  <si>
    <t>Отдел экономического развития и инвестиционной политики администрации, отдел бухгалтерского учета</t>
  </si>
  <si>
    <t>Отсутствие доступа субъектов к финансовым ресурсам</t>
  </si>
  <si>
    <t>Отсутствие финансовых ресурсов</t>
  </si>
  <si>
    <r>
      <t xml:space="preserve">Основное мероприятие 1.1.
</t>
    </r>
    <r>
      <rPr>
        <sz val="10"/>
        <rFont val="Times New Roman"/>
        <family val="1"/>
      </rPr>
      <t>Содействие в доступе субъектов малого и среднего предпринимательства к финансовым и материальным ресурсам</t>
    </r>
  </si>
  <si>
    <r>
      <t xml:space="preserve">Основное мероприятие 1.2.
</t>
    </r>
    <r>
      <rPr>
        <sz val="10"/>
        <rFont val="Times New Roman"/>
        <family val="1"/>
      </rPr>
      <t>Информационная, консультационная поддержка субъектов малого и среднего предпринимательства</t>
    </r>
  </si>
  <si>
    <r>
      <t xml:space="preserve">Основное мероприятие 1.3.
</t>
    </r>
    <r>
      <rPr>
        <sz val="10"/>
        <rFont val="Times New Roman"/>
        <family val="1"/>
      </rPr>
      <t>Содействие в продвижении продукции (работ, услуг) субъектов малого и среднего предпринимательства на товарные рынки</t>
    </r>
  </si>
  <si>
    <r>
      <t xml:space="preserve">Основное мероприятие 1.4.
</t>
    </r>
    <r>
      <rPr>
        <sz val="10"/>
        <rFont val="Times New Roman"/>
        <family val="1"/>
      </rPr>
      <t>Организация дополнительного профессионального образования по вопросам развития инвестиционной и инновационной деятельности</t>
    </r>
  </si>
  <si>
    <r>
      <t xml:space="preserve">Основное мероприятие 1.6.
</t>
    </r>
    <r>
      <rPr>
        <sz val="10"/>
        <rFont val="Times New Roman"/>
        <family val="1"/>
      </rPr>
      <t>Развитие ФПМСП "Социально-деловой центр"</t>
    </r>
  </si>
  <si>
    <r>
      <t xml:space="preserve">Основное мероприятие 1.7.
</t>
    </r>
    <r>
      <rPr>
        <sz val="10"/>
        <rFont val="Times New Roman"/>
        <family val="1"/>
      </rPr>
      <t>Развитие Бизнес-инкубатора</t>
    </r>
  </si>
  <si>
    <r>
      <t xml:space="preserve">Основное мероприятие 2.1.
</t>
    </r>
    <r>
      <rPr>
        <sz val="10"/>
        <rFont val="Times New Roman"/>
        <family val="1"/>
      </rPr>
      <t>Организационная поддержка агропромышленного комплекса Сланцевского муниципального района</t>
    </r>
  </si>
  <si>
    <t>Основное мероприятие 2.2.
Организация и участие в международной агропромышленной выставке-ярмарке "Агрорусь"</t>
  </si>
  <si>
    <t>Комитет экономического развития и инвестиционной политики администрации</t>
  </si>
  <si>
    <t>Недостаточная доступность на товарные рынки для субъектов</t>
  </si>
  <si>
    <t>1, 2, 5</t>
  </si>
  <si>
    <t>Основное мероприятие 2.3.
Ежегодное проведение районной сельскохозяйственной ярмарки «Урожай»</t>
  </si>
  <si>
    <t>Основное мероприятие 2.4.
Празднование дня работников сельского хозяйства</t>
  </si>
  <si>
    <t>Недостаточная информационная поддержка по вопросам развития АПК</t>
  </si>
  <si>
    <r>
      <t xml:space="preserve">Основное мероприятие 2.2.
</t>
    </r>
    <r>
      <rPr>
        <sz val="10"/>
        <rFont val="Times New Roman"/>
        <family val="1"/>
      </rPr>
      <t>Финансовая поддержка агропромышленного комплекса Сланцевского муниципального района</t>
    </r>
  </si>
  <si>
    <r>
      <t xml:space="preserve">Основное мероприятие 2.3.
</t>
    </r>
    <r>
      <rPr>
        <sz val="10"/>
        <rFont val="Times New Roman"/>
        <family val="1"/>
      </rPr>
      <t>Проведение мер по борьбе с распространением борщевика Сосновского на территории Сланцевского муниципального района</t>
    </r>
  </si>
  <si>
    <r>
      <t xml:space="preserve">Основное мероприятие 2.4.
</t>
    </r>
    <r>
      <rPr>
        <sz val="10"/>
        <rFont val="Times New Roman"/>
        <family val="1"/>
      </rPr>
      <t>Организация проведения кадастровых работ на территории Сланцевского муниципального района</t>
    </r>
  </si>
  <si>
    <t>2.5.</t>
  </si>
  <si>
    <t>Основное мероприятие 2.5.
Субсидирование содержания маточного поголовья крупного рогатого скота сельскохозяйственным предприятиям района</t>
  </si>
  <si>
    <t>Комитет экономического развития и инвестиционной политики администрации, комитет бухгалтерского учета</t>
  </si>
  <si>
    <t>1, 2</t>
  </si>
  <si>
    <t>2.6.</t>
  </si>
  <si>
    <t>Основное мероприятие 2.6.
Субсидирование части затрат по приобретению комбикорма на содержание сельскохозяйственных животных, рыбы и птицы  для К(Ф)Х и ЛПХ</t>
  </si>
  <si>
    <t>4, 6</t>
  </si>
  <si>
    <t>2.7.</t>
  </si>
  <si>
    <t>Основное мероприятие 2.7.
Субсидирование части затрат по приобретению минеральных удобрений и (или) средств защиты растений для К(Ф)Х</t>
  </si>
  <si>
    <t>4, 7</t>
  </si>
  <si>
    <r>
      <t xml:space="preserve">Основное мероприятие 1.5.
</t>
    </r>
    <r>
      <rPr>
        <sz val="10"/>
        <rFont val="Times New Roman"/>
        <family val="1"/>
      </rPr>
  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  </r>
  </si>
  <si>
    <t>Количество отчитавшихся субъектов,                        в том числе                                                                         по форме 1-ПТ                                                                           по форме 1-ПП</t>
  </si>
  <si>
    <t>204                                                                                                             128                          76</t>
  </si>
  <si>
    <t>285                                                                                                             198                          87</t>
  </si>
  <si>
    <t>Субсидирование затрат субъектов малого предпринимательства, связанных с организацией предпринимательской деятельности</t>
  </si>
  <si>
    <t>Количество предоставленных субсидий субъектам малого предпринимательства,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</si>
  <si>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Организационная поддержка агропромышленного комплекса</t>
  </si>
  <si>
    <t>Финансовая поддержка агропромышленного комплекса</t>
  </si>
  <si>
    <t>Развитие бизнес-инкубатора</t>
  </si>
  <si>
    <t>Кадастровые работы по образованию земельных участков из состава земель сельскохозяйственного значения</t>
  </si>
  <si>
    <t>Проведение кадастровых работ по образованию земельных участков из состава земель сельскохозяйственного значения</t>
  </si>
  <si>
    <t>Подпрограмма 3
«Развитие международного сотрудничества»</t>
  </si>
  <si>
    <t>3.1.</t>
  </si>
  <si>
    <t>Реализация мероприятий в рамках международного проекта</t>
  </si>
  <si>
    <t>3.1.1.</t>
  </si>
  <si>
    <t>2.2.1.</t>
  </si>
  <si>
    <t>2.1.4.</t>
  </si>
  <si>
    <t>2.1.3.</t>
  </si>
  <si>
    <t>2.1.2.</t>
  </si>
  <si>
    <t>2.1.1.</t>
  </si>
  <si>
    <t>Реализация мероприятий в рамках международного проекта ER13_Approach2Waste</t>
  </si>
  <si>
    <t>Подпрограмма 3 «Развитие международного сотрудничества»</t>
  </si>
  <si>
    <t>Недостаточное развитие международного сотрудничества</t>
  </si>
  <si>
    <r>
      <t xml:space="preserve">Основное мероприятие 3.1.
</t>
    </r>
    <r>
      <rPr>
        <sz val="10"/>
        <rFont val="Times New Roman"/>
        <family val="1"/>
      </rPr>
      <t>Реализация мероприятий в рамках международного проекта</t>
    </r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</si>
  <si>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</si>
  <si>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</si>
  <si>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</si>
  <si>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</si>
  <si>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</si>
  <si>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</si>
  <si>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</si>
  <si>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</si>
  <si>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</si>
  <si>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2.1, 2.2, 2.3, 2.5</t>
  </si>
  <si>
    <t>2.1, 2.2, 2.4, 2.6, 2.7</t>
  </si>
  <si>
    <t>2.8.</t>
  </si>
  <si>
    <t>2.9.</t>
  </si>
  <si>
    <t>от ____________2021 № ___-п</t>
  </si>
  <si>
    <t xml:space="preserve"> к постановлению администраци Сланцевскогомуниципального района</t>
  </si>
  <si>
    <t>к постановлению администраци Сланцевского муниципального района</t>
  </si>
  <si>
    <t xml:space="preserve">Приложение 2 </t>
  </si>
  <si>
    <t>не печатать</t>
  </si>
  <si>
    <t>Приложение 1</t>
  </si>
  <si>
    <t>Организация мониторинга деятельности субъектов малого и среднего предпринимательства и потребительского рынка (обл.бюдж.)</t>
  </si>
  <si>
    <t>1.1.1.1</t>
  </si>
  <si>
    <t>1.1.1.2</t>
  </si>
  <si>
    <t>Субсидирование затрат субъектов малого предпринимательства, связанных с организацией предпринимательской деятельности (обл.бюдж.)</t>
  </si>
  <si>
    <t>1.5.2.</t>
  </si>
  <si>
    <t>Количество нестационарных торговых объектов (НТО) (не менее 3 НТО на 10 тыс. населения)</t>
  </si>
  <si>
    <t>Приложение 2</t>
  </si>
  <si>
    <t>Приложение 3
к постановлению администраци Сланцевского муниципального района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</si>
</sst>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"/>
    <numFmt numFmtId="175" formatCode="#,##0.0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000"/>
    <numFmt numFmtId="183" formatCode="0.000000"/>
    <numFmt numFmtId="184" formatCode="0.0000000"/>
  </numFmts>
  <fonts count="38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b/>
      <sz val="14"/>
      <color indexed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1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74" fontId="0" fillId="0" borderId="11" xfId="0" applyNumberFormat="1" applyFont="1" applyFill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 indent="2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3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6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182" fontId="22" fillId="0" borderId="11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182" fontId="34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32" fillId="0" borderId="0" xfId="0" applyFont="1" applyBorder="1" applyAlignment="1">
      <alignment vertical="top" wrapText="1"/>
    </xf>
    <xf numFmtId="0" fontId="31" fillId="0" borderId="0" xfId="0" applyFont="1" applyBorder="1" applyAlignment="1">
      <alignment wrapText="1"/>
    </xf>
    <xf numFmtId="0" fontId="24" fillId="0" borderId="0" xfId="0" applyFont="1" applyFill="1" applyBorder="1" applyAlignment="1">
      <alignment vertical="top" wrapText="1"/>
    </xf>
    <xf numFmtId="0" fontId="35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16" fontId="0" fillId="0" borderId="10" xfId="0" applyNumberForma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176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176" fontId="2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17" borderId="11" xfId="0" applyNumberFormat="1" applyFill="1" applyBorder="1" applyAlignment="1">
      <alignment horizontal="center" vertical="center"/>
    </xf>
    <xf numFmtId="176" fontId="0" fillId="17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17" borderId="11" xfId="0" applyNumberFormat="1" applyFont="1" applyFill="1" applyBorder="1" applyAlignment="1">
      <alignment horizontal="center" vertical="center"/>
    </xf>
    <xf numFmtId="176" fontId="0" fillId="17" borderId="11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20" fillId="17" borderId="11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 wrapText="1"/>
    </xf>
    <xf numFmtId="176" fontId="24" fillId="17" borderId="11" xfId="0" applyNumberFormat="1" applyFont="1" applyFill="1" applyBorder="1" applyAlignment="1">
      <alignment horizontal="center" vertical="center" wrapText="1"/>
    </xf>
    <xf numFmtId="176" fontId="2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17" borderId="11" xfId="0" applyNumberFormat="1" applyFont="1" applyFill="1" applyBorder="1" applyAlignment="1">
      <alignment horizontal="center" vertical="center" wrapText="1"/>
    </xf>
    <xf numFmtId="176" fontId="0" fillId="18" borderId="11" xfId="0" applyNumberFormat="1" applyFont="1" applyFill="1" applyBorder="1" applyAlignment="1">
      <alignment horizontal="center" vertical="center"/>
    </xf>
    <xf numFmtId="176" fontId="0" fillId="18" borderId="11" xfId="0" applyNumberFormat="1" applyFont="1" applyFill="1" applyBorder="1" applyAlignment="1">
      <alignment horizontal="center" vertical="center"/>
    </xf>
    <xf numFmtId="176" fontId="0" fillId="18" borderId="11" xfId="0" applyNumberFormat="1" applyFill="1" applyBorder="1" applyAlignment="1">
      <alignment horizontal="center" vertical="center"/>
    </xf>
    <xf numFmtId="176" fontId="0" fillId="19" borderId="11" xfId="0" applyNumberFormat="1" applyFill="1" applyBorder="1" applyAlignment="1">
      <alignment horizontal="center" vertical="center"/>
    </xf>
    <xf numFmtId="176" fontId="0" fillId="18" borderId="11" xfId="0" applyNumberFormat="1" applyFill="1" applyBorder="1" applyAlignment="1">
      <alignment horizontal="center" vertical="center"/>
    </xf>
    <xf numFmtId="172" fontId="22" fillId="0" borderId="11" xfId="0" applyNumberFormat="1" applyFont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 wrapText="1"/>
    </xf>
    <xf numFmtId="181" fontId="22" fillId="0" borderId="11" xfId="0" applyNumberFormat="1" applyFont="1" applyBorder="1" applyAlignment="1">
      <alignment horizontal="center" vertical="center" wrapText="1"/>
    </xf>
    <xf numFmtId="181" fontId="34" fillId="0" borderId="11" xfId="0" applyNumberFormat="1" applyFont="1" applyBorder="1" applyAlignment="1">
      <alignment horizontal="center" vertical="center" wrapText="1"/>
    </xf>
    <xf numFmtId="181" fontId="22" fillId="0" borderId="11" xfId="0" applyNumberFormat="1" applyFont="1" applyBorder="1" applyAlignment="1">
      <alignment horizontal="center" vertical="center" wrapText="1"/>
    </xf>
    <xf numFmtId="0" fontId="37" fillId="20" borderId="0" xfId="0" applyFont="1" applyFill="1" applyAlignment="1">
      <alignment horizontal="center" vertical="center"/>
    </xf>
    <xf numFmtId="0" fontId="0" fillId="19" borderId="11" xfId="0" applyFill="1" applyBorder="1" applyAlignment="1">
      <alignment horizontal="left" vertical="center" wrapText="1"/>
    </xf>
    <xf numFmtId="1" fontId="0" fillId="19" borderId="11" xfId="0" applyNumberForma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53" applyFont="1" applyFill="1" applyBorder="1" applyAlignment="1">
      <alignment vertical="top" wrapText="1"/>
      <protection/>
    </xf>
    <xf numFmtId="0" fontId="21" fillId="0" borderId="11" xfId="55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vertical="top" wrapText="1"/>
      <protection/>
    </xf>
    <xf numFmtId="0" fontId="24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16" fontId="20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49" fontId="25" fillId="0" borderId="11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4" sqref="B4"/>
    </sheetView>
  </sheetViews>
  <sheetFormatPr defaultColWidth="9.33203125" defaultRowHeight="12.75"/>
  <cols>
    <col min="1" max="1" width="4.66015625" style="0" customWidth="1"/>
    <col min="2" max="2" width="35.5" style="0" customWidth="1"/>
    <col min="3" max="3" width="40.16015625" style="0" customWidth="1"/>
    <col min="4" max="4" width="9.66015625" style="0" customWidth="1"/>
    <col min="5" max="5" width="10.5" style="0" customWidth="1"/>
    <col min="6" max="6" width="27.16015625" style="0" customWidth="1"/>
    <col min="7" max="7" width="16.66015625" style="14" customWidth="1"/>
  </cols>
  <sheetData>
    <row r="1" spans="4:7" s="2" customFormat="1" ht="12.75">
      <c r="D1" s="57"/>
      <c r="E1" s="57"/>
      <c r="F1" s="57"/>
      <c r="G1" s="59" t="s">
        <v>269</v>
      </c>
    </row>
    <row r="2" spans="4:7" s="2" customFormat="1" ht="12.75">
      <c r="D2" s="57"/>
      <c r="E2" s="57"/>
      <c r="F2" s="57"/>
      <c r="G2" s="57" t="s">
        <v>268</v>
      </c>
    </row>
    <row r="3" spans="2:10" ht="12.75">
      <c r="B3" s="2"/>
      <c r="C3" s="2"/>
      <c r="D3" s="57"/>
      <c r="E3" s="57"/>
      <c r="F3" s="57"/>
      <c r="G3" s="57" t="s">
        <v>266</v>
      </c>
      <c r="H3" s="11"/>
      <c r="I3" s="11"/>
      <c r="J3" s="11"/>
    </row>
    <row r="4" spans="2:7" ht="51" customHeight="1">
      <c r="B4" s="100" t="s">
        <v>270</v>
      </c>
      <c r="D4" s="108" t="s">
        <v>174</v>
      </c>
      <c r="E4" s="109"/>
      <c r="F4" s="109"/>
      <c r="G4" s="109"/>
    </row>
    <row r="5" spans="1:7" ht="12.75">
      <c r="A5" s="110" t="s">
        <v>175</v>
      </c>
      <c r="B5" s="110"/>
      <c r="C5" s="110"/>
      <c r="D5" s="110"/>
      <c r="E5" s="110"/>
      <c r="F5" s="110"/>
      <c r="G5" s="110"/>
    </row>
    <row r="7" spans="1:7" ht="12.75" customHeight="1">
      <c r="A7" s="111" t="s">
        <v>0</v>
      </c>
      <c r="B7" s="105" t="s">
        <v>176</v>
      </c>
      <c r="C7" s="111" t="s">
        <v>177</v>
      </c>
      <c r="D7" s="105" t="s">
        <v>178</v>
      </c>
      <c r="E7" s="105"/>
      <c r="F7" s="105" t="s">
        <v>179</v>
      </c>
      <c r="G7" s="105" t="s">
        <v>180</v>
      </c>
    </row>
    <row r="8" spans="1:7" ht="36">
      <c r="A8" s="111"/>
      <c r="B8" s="105"/>
      <c r="C8" s="111"/>
      <c r="D8" s="15" t="s">
        <v>181</v>
      </c>
      <c r="E8" s="15" t="s">
        <v>182</v>
      </c>
      <c r="F8" s="105"/>
      <c r="G8" s="105"/>
    </row>
    <row r="9" spans="1:7" s="17" customFormat="1" ht="11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</row>
    <row r="10" spans="1:7" s="17" customFormat="1" ht="12.75" customHeight="1">
      <c r="A10" s="106" t="s">
        <v>183</v>
      </c>
      <c r="B10" s="106"/>
      <c r="C10" s="106"/>
      <c r="D10" s="106"/>
      <c r="E10" s="106"/>
      <c r="F10" s="106"/>
      <c r="G10" s="106"/>
    </row>
    <row r="11" spans="1:7" ht="89.25">
      <c r="A11" s="13" t="s">
        <v>1</v>
      </c>
      <c r="B11" s="18" t="s">
        <v>202</v>
      </c>
      <c r="C11" s="13" t="s">
        <v>2</v>
      </c>
      <c r="D11" s="13">
        <v>2020</v>
      </c>
      <c r="E11" s="13">
        <v>2025</v>
      </c>
      <c r="F11" s="13" t="s">
        <v>184</v>
      </c>
      <c r="G11" s="13" t="s">
        <v>185</v>
      </c>
    </row>
    <row r="12" spans="1:7" ht="76.5">
      <c r="A12" s="13" t="s">
        <v>3</v>
      </c>
      <c r="B12" s="18" t="s">
        <v>203</v>
      </c>
      <c r="C12" s="13" t="s">
        <v>4</v>
      </c>
      <c r="D12" s="13">
        <v>2020</v>
      </c>
      <c r="E12" s="13">
        <v>2025</v>
      </c>
      <c r="F12" s="13" t="s">
        <v>186</v>
      </c>
      <c r="G12" s="13" t="s">
        <v>187</v>
      </c>
    </row>
    <row r="13" spans="1:7" ht="75" customHeight="1">
      <c r="A13" s="13" t="s">
        <v>5</v>
      </c>
      <c r="B13" s="18" t="s">
        <v>204</v>
      </c>
      <c r="C13" s="13" t="s">
        <v>4</v>
      </c>
      <c r="D13" s="13">
        <v>2020</v>
      </c>
      <c r="E13" s="13">
        <v>2025</v>
      </c>
      <c r="F13" s="13" t="s">
        <v>188</v>
      </c>
      <c r="G13" s="13" t="s">
        <v>189</v>
      </c>
    </row>
    <row r="14" spans="1:7" ht="75" customHeight="1">
      <c r="A14" s="13" t="s">
        <v>6</v>
      </c>
      <c r="B14" s="18" t="s">
        <v>205</v>
      </c>
      <c r="C14" s="13" t="s">
        <v>4</v>
      </c>
      <c r="D14" s="13">
        <v>2020</v>
      </c>
      <c r="E14" s="13">
        <v>2025</v>
      </c>
      <c r="F14" s="13" t="s">
        <v>190</v>
      </c>
      <c r="G14" s="13" t="s">
        <v>191</v>
      </c>
    </row>
    <row r="15" spans="1:7" ht="89.25">
      <c r="A15" s="13" t="s">
        <v>7</v>
      </c>
      <c r="B15" s="47" t="s">
        <v>229</v>
      </c>
      <c r="C15" s="13" t="s">
        <v>4</v>
      </c>
      <c r="D15" s="13">
        <v>2020</v>
      </c>
      <c r="E15" s="13">
        <v>2025</v>
      </c>
      <c r="F15" s="13" t="s">
        <v>192</v>
      </c>
      <c r="G15" s="13" t="s">
        <v>191</v>
      </c>
    </row>
    <row r="16" spans="1:7" ht="80.25" customHeight="1">
      <c r="A16" s="13" t="s">
        <v>8</v>
      </c>
      <c r="B16" s="18" t="s">
        <v>206</v>
      </c>
      <c r="C16" s="13" t="s">
        <v>193</v>
      </c>
      <c r="D16" s="13">
        <v>2020</v>
      </c>
      <c r="E16" s="13">
        <v>2025</v>
      </c>
      <c r="F16" s="13" t="s">
        <v>194</v>
      </c>
      <c r="G16" s="13" t="s">
        <v>195</v>
      </c>
    </row>
    <row r="17" spans="1:7" ht="89.25">
      <c r="A17" s="13" t="s">
        <v>9</v>
      </c>
      <c r="B17" s="18" t="s">
        <v>207</v>
      </c>
      <c r="C17" s="13" t="s">
        <v>193</v>
      </c>
      <c r="D17" s="13">
        <v>2020</v>
      </c>
      <c r="E17" s="13">
        <v>2025</v>
      </c>
      <c r="F17" s="13" t="s">
        <v>194</v>
      </c>
      <c r="G17" s="13" t="s">
        <v>196</v>
      </c>
    </row>
    <row r="18" spans="1:7" ht="12.75" customHeight="1">
      <c r="A18" s="106" t="s">
        <v>197</v>
      </c>
      <c r="B18" s="106"/>
      <c r="C18" s="106"/>
      <c r="D18" s="106"/>
      <c r="E18" s="106"/>
      <c r="F18" s="106"/>
      <c r="G18" s="106"/>
    </row>
    <row r="19" spans="1:7" ht="75" customHeight="1">
      <c r="A19" s="13" t="s">
        <v>10</v>
      </c>
      <c r="B19" s="18" t="s">
        <v>208</v>
      </c>
      <c r="C19" s="13" t="s">
        <v>4</v>
      </c>
      <c r="D19" s="13">
        <v>2020</v>
      </c>
      <c r="E19" s="13">
        <v>2025</v>
      </c>
      <c r="F19" s="13" t="s">
        <v>198</v>
      </c>
      <c r="G19" s="66" t="s">
        <v>262</v>
      </c>
    </row>
    <row r="20" spans="1:7" ht="12.75" customHeight="1" hidden="1">
      <c r="A20" s="19" t="s">
        <v>11</v>
      </c>
      <c r="B20" s="20" t="s">
        <v>209</v>
      </c>
      <c r="C20" s="19" t="s">
        <v>210</v>
      </c>
      <c r="D20" s="13">
        <v>2020</v>
      </c>
      <c r="E20" s="13">
        <v>2025</v>
      </c>
      <c r="F20" s="19" t="s">
        <v>211</v>
      </c>
      <c r="G20" s="19" t="s">
        <v>212</v>
      </c>
    </row>
    <row r="21" spans="1:7" ht="51" hidden="1">
      <c r="A21" s="19" t="s">
        <v>12</v>
      </c>
      <c r="B21" s="20" t="s">
        <v>213</v>
      </c>
      <c r="C21" s="19" t="s">
        <v>210</v>
      </c>
      <c r="D21" s="13">
        <v>2020</v>
      </c>
      <c r="E21" s="13">
        <v>2025</v>
      </c>
      <c r="F21" s="19" t="s">
        <v>211</v>
      </c>
      <c r="G21" s="19">
        <v>5</v>
      </c>
    </row>
    <row r="22" spans="1:7" ht="51" hidden="1">
      <c r="A22" s="19" t="s">
        <v>13</v>
      </c>
      <c r="B22" s="20" t="s">
        <v>214</v>
      </c>
      <c r="C22" s="19" t="s">
        <v>210</v>
      </c>
      <c r="D22" s="13">
        <v>2020</v>
      </c>
      <c r="E22" s="13">
        <v>2025</v>
      </c>
      <c r="F22" s="19" t="s">
        <v>215</v>
      </c>
      <c r="G22" s="19" t="s">
        <v>212</v>
      </c>
    </row>
    <row r="23" spans="1:7" ht="63.75">
      <c r="A23" s="13" t="s">
        <v>11</v>
      </c>
      <c r="B23" s="18" t="s">
        <v>216</v>
      </c>
      <c r="C23" s="13" t="s">
        <v>199</v>
      </c>
      <c r="D23" s="13">
        <v>2020</v>
      </c>
      <c r="E23" s="13">
        <v>2025</v>
      </c>
      <c r="F23" s="13" t="s">
        <v>200</v>
      </c>
      <c r="G23" s="66" t="s">
        <v>263</v>
      </c>
    </row>
    <row r="24" spans="1:7" ht="76.5">
      <c r="A24" s="13" t="s">
        <v>12</v>
      </c>
      <c r="B24" s="21" t="s">
        <v>217</v>
      </c>
      <c r="C24" s="13" t="s">
        <v>199</v>
      </c>
      <c r="D24" s="13">
        <v>2020</v>
      </c>
      <c r="E24" s="13">
        <v>2025</v>
      </c>
      <c r="F24" s="13" t="s">
        <v>201</v>
      </c>
      <c r="G24" s="67" t="s">
        <v>264</v>
      </c>
    </row>
    <row r="25" spans="1:7" ht="63.75">
      <c r="A25" s="13" t="s">
        <v>13</v>
      </c>
      <c r="B25" s="21" t="s">
        <v>218</v>
      </c>
      <c r="C25" s="1" t="s">
        <v>14</v>
      </c>
      <c r="D25" s="13">
        <v>2020</v>
      </c>
      <c r="E25" s="13">
        <v>2025</v>
      </c>
      <c r="F25" s="1" t="s">
        <v>201</v>
      </c>
      <c r="G25" s="67" t="s">
        <v>265</v>
      </c>
    </row>
    <row r="26" spans="1:7" s="22" customFormat="1" ht="76.5" hidden="1">
      <c r="A26" s="19" t="s">
        <v>219</v>
      </c>
      <c r="B26" s="20" t="s">
        <v>220</v>
      </c>
      <c r="C26" s="19" t="s">
        <v>221</v>
      </c>
      <c r="D26" s="19">
        <v>2017</v>
      </c>
      <c r="E26" s="19">
        <v>2019</v>
      </c>
      <c r="F26" s="19" t="s">
        <v>200</v>
      </c>
      <c r="G26" s="19" t="s">
        <v>222</v>
      </c>
    </row>
    <row r="27" spans="1:7" s="22" customFormat="1" ht="76.5" hidden="1">
      <c r="A27" s="19" t="s">
        <v>223</v>
      </c>
      <c r="B27" s="20" t="s">
        <v>224</v>
      </c>
      <c r="C27" s="19" t="s">
        <v>221</v>
      </c>
      <c r="D27" s="19">
        <v>2017</v>
      </c>
      <c r="E27" s="19">
        <v>2019</v>
      </c>
      <c r="F27" s="19" t="s">
        <v>200</v>
      </c>
      <c r="G27" s="19" t="s">
        <v>225</v>
      </c>
    </row>
    <row r="28" spans="1:7" s="22" customFormat="1" ht="63.75" hidden="1">
      <c r="A28" s="63" t="s">
        <v>226</v>
      </c>
      <c r="B28" s="64" t="s">
        <v>227</v>
      </c>
      <c r="C28" s="63" t="s">
        <v>221</v>
      </c>
      <c r="D28" s="63">
        <v>2017</v>
      </c>
      <c r="E28" s="63">
        <v>2019</v>
      </c>
      <c r="F28" s="63" t="s">
        <v>200</v>
      </c>
      <c r="G28" s="63" t="s">
        <v>228</v>
      </c>
    </row>
    <row r="29" spans="1:7" ht="12.75" customHeight="1">
      <c r="A29" s="107" t="s">
        <v>250</v>
      </c>
      <c r="B29" s="107"/>
      <c r="C29" s="107"/>
      <c r="D29" s="107"/>
      <c r="E29" s="107"/>
      <c r="F29" s="107"/>
      <c r="G29" s="107"/>
    </row>
    <row r="30" spans="1:7" ht="52.5" customHeight="1">
      <c r="A30" s="65" t="s">
        <v>241</v>
      </c>
      <c r="B30" s="21" t="s">
        <v>252</v>
      </c>
      <c r="C30" s="66" t="s">
        <v>76</v>
      </c>
      <c r="D30" s="13">
        <v>2021</v>
      </c>
      <c r="E30" s="13">
        <v>2025</v>
      </c>
      <c r="F30" s="1" t="s">
        <v>251</v>
      </c>
      <c r="G30" s="69" t="s">
        <v>241</v>
      </c>
    </row>
    <row r="31" ht="12.75" customHeight="1">
      <c r="B31" s="62"/>
    </row>
    <row r="32" ht="12.75" customHeight="1">
      <c r="B32" s="62"/>
    </row>
    <row r="33" ht="12.75" customHeight="1">
      <c r="B33" s="62"/>
    </row>
    <row r="34" ht="12.75" customHeight="1">
      <c r="B34" s="62"/>
    </row>
    <row r="35" ht="12.75" customHeight="1">
      <c r="B35" s="62"/>
    </row>
  </sheetData>
  <sheetProtection/>
  <mergeCells count="11">
    <mergeCell ref="D4:G4"/>
    <mergeCell ref="A5:G5"/>
    <mergeCell ref="A7:A8"/>
    <mergeCell ref="B7:B8"/>
    <mergeCell ref="C7:C8"/>
    <mergeCell ref="D7:E7"/>
    <mergeCell ref="F7:F8"/>
    <mergeCell ref="G7:G8"/>
    <mergeCell ref="A10:G10"/>
    <mergeCell ref="A18:G18"/>
    <mergeCell ref="A29:G29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4"/>
  <sheetViews>
    <sheetView showZeros="0" view="pageBreakPreview" zoomScale="120" zoomScaleSheetLayoutView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57" sqref="A157"/>
      <selection pane="bottomRight" activeCell="B2" sqref="B2"/>
    </sheetView>
  </sheetViews>
  <sheetFormatPr defaultColWidth="8.83203125" defaultRowHeight="12.75"/>
  <cols>
    <col min="1" max="1" width="6.83203125" style="2" customWidth="1"/>
    <col min="2" max="2" width="45.66015625" style="2" customWidth="1"/>
    <col min="3" max="3" width="36.16015625" style="3" customWidth="1"/>
    <col min="4" max="5" width="7.16015625" style="2" customWidth="1"/>
    <col min="6" max="6" width="8.5" style="2" customWidth="1"/>
    <col min="7" max="7" width="14.16015625" style="2" customWidth="1"/>
    <col min="8" max="8" width="10.83203125" style="2" customWidth="1"/>
    <col min="9" max="9" width="14.66015625" style="2" customWidth="1"/>
    <col min="10" max="10" width="14.33203125" style="2" customWidth="1"/>
    <col min="11" max="11" width="13.83203125" style="2" customWidth="1"/>
    <col min="12" max="16384" width="8.83203125" style="2" customWidth="1"/>
  </cols>
  <sheetData>
    <row r="1" spans="8:11" ht="12.75">
      <c r="H1" s="57"/>
      <c r="I1" s="57"/>
      <c r="J1" s="57"/>
      <c r="K1" s="59" t="s">
        <v>271</v>
      </c>
    </row>
    <row r="2" spans="8:11" ht="12.75">
      <c r="H2" s="57"/>
      <c r="I2" s="57"/>
      <c r="J2" s="57"/>
      <c r="K2" s="57" t="s">
        <v>267</v>
      </c>
    </row>
    <row r="3" spans="8:11" ht="12.75">
      <c r="H3" s="57"/>
      <c r="I3" s="57"/>
      <c r="J3" s="57"/>
      <c r="K3" s="57" t="s">
        <v>266</v>
      </c>
    </row>
    <row r="4" spans="4:11" ht="39.75" customHeight="1">
      <c r="D4" s="128" t="s">
        <v>154</v>
      </c>
      <c r="E4" s="128"/>
      <c r="F4" s="128"/>
      <c r="G4" s="128"/>
      <c r="H4" s="128"/>
      <c r="I4" s="128"/>
      <c r="J4" s="128"/>
      <c r="K4" s="128"/>
    </row>
    <row r="5" spans="1:11" ht="28.5" customHeight="1">
      <c r="A5" s="129" t="s">
        <v>164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22.5" customHeight="1">
      <c r="A6" s="130" t="s">
        <v>0</v>
      </c>
      <c r="B6" s="131" t="s">
        <v>16</v>
      </c>
      <c r="C6" s="130" t="s">
        <v>17</v>
      </c>
      <c r="D6" s="131" t="s">
        <v>18</v>
      </c>
      <c r="E6" s="131"/>
      <c r="F6" s="112" t="s">
        <v>19</v>
      </c>
      <c r="G6" s="112" t="s">
        <v>20</v>
      </c>
      <c r="H6" s="112"/>
      <c r="I6" s="112"/>
      <c r="J6" s="112"/>
      <c r="K6" s="112"/>
    </row>
    <row r="7" spans="1:11" ht="22.5" customHeight="1">
      <c r="A7" s="130"/>
      <c r="B7" s="131"/>
      <c r="C7" s="130"/>
      <c r="D7" s="23" t="s">
        <v>21</v>
      </c>
      <c r="E7" s="23" t="s">
        <v>22</v>
      </c>
      <c r="F7" s="112"/>
      <c r="G7" s="25" t="s">
        <v>23</v>
      </c>
      <c r="H7" s="25" t="s">
        <v>24</v>
      </c>
      <c r="I7" s="25" t="s">
        <v>25</v>
      </c>
      <c r="J7" s="25" t="s">
        <v>26</v>
      </c>
      <c r="K7" s="25" t="s">
        <v>27</v>
      </c>
    </row>
    <row r="8" spans="1:11" ht="12.75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</row>
    <row r="9" spans="1:11" ht="13.5">
      <c r="A9" s="132"/>
      <c r="B9" s="119" t="s">
        <v>170</v>
      </c>
      <c r="C9" s="104" t="s">
        <v>28</v>
      </c>
      <c r="D9" s="112">
        <v>2020</v>
      </c>
      <c r="E9" s="112">
        <v>2025</v>
      </c>
      <c r="F9" s="24">
        <v>2020</v>
      </c>
      <c r="G9" s="71">
        <f aca="true" t="shared" si="0" ref="G9:K14">G16+G219+G324</f>
        <v>8804.856</v>
      </c>
      <c r="H9" s="71">
        <f t="shared" si="0"/>
        <v>0</v>
      </c>
      <c r="I9" s="71">
        <f t="shared" si="0"/>
        <v>6651.956</v>
      </c>
      <c r="J9" s="71">
        <f t="shared" si="0"/>
        <v>2152.9</v>
      </c>
      <c r="K9" s="71">
        <f t="shared" si="0"/>
        <v>0</v>
      </c>
    </row>
    <row r="10" spans="1:11" ht="13.5">
      <c r="A10" s="132"/>
      <c r="B10" s="119"/>
      <c r="C10" s="104"/>
      <c r="D10" s="112"/>
      <c r="E10" s="112"/>
      <c r="F10" s="24">
        <v>2021</v>
      </c>
      <c r="G10" s="71">
        <f t="shared" si="0"/>
        <v>9131.729</v>
      </c>
      <c r="H10" s="71">
        <f t="shared" si="0"/>
        <v>0</v>
      </c>
      <c r="I10" s="71">
        <f t="shared" si="0"/>
        <v>6552.729</v>
      </c>
      <c r="J10" s="71">
        <f t="shared" si="0"/>
        <v>2579</v>
      </c>
      <c r="K10" s="71">
        <f t="shared" si="0"/>
        <v>0</v>
      </c>
    </row>
    <row r="11" spans="1:11" ht="13.5">
      <c r="A11" s="132"/>
      <c r="B11" s="119"/>
      <c r="C11" s="104"/>
      <c r="D11" s="112"/>
      <c r="E11" s="112"/>
      <c r="F11" s="24">
        <v>2022</v>
      </c>
      <c r="G11" s="71">
        <f t="shared" si="0"/>
        <v>9268.671</v>
      </c>
      <c r="H11" s="71">
        <f t="shared" si="0"/>
        <v>0</v>
      </c>
      <c r="I11" s="71">
        <f t="shared" si="0"/>
        <v>6698.971</v>
      </c>
      <c r="J11" s="71">
        <f t="shared" si="0"/>
        <v>2569.7000000000003</v>
      </c>
      <c r="K11" s="71">
        <f t="shared" si="0"/>
        <v>0</v>
      </c>
    </row>
    <row r="12" spans="1:11" ht="13.5">
      <c r="A12" s="132"/>
      <c r="B12" s="119"/>
      <c r="C12" s="104"/>
      <c r="D12" s="112"/>
      <c r="E12" s="112"/>
      <c r="F12" s="24">
        <v>2023</v>
      </c>
      <c r="G12" s="71">
        <f t="shared" si="0"/>
        <v>9001.54</v>
      </c>
      <c r="H12" s="71">
        <f t="shared" si="0"/>
        <v>0</v>
      </c>
      <c r="I12" s="71">
        <f t="shared" si="0"/>
        <v>6800.84</v>
      </c>
      <c r="J12" s="71">
        <f t="shared" si="0"/>
        <v>2200.7000000000003</v>
      </c>
      <c r="K12" s="71">
        <f t="shared" si="0"/>
        <v>0</v>
      </c>
    </row>
    <row r="13" spans="1:11" ht="13.5">
      <c r="A13" s="132"/>
      <c r="B13" s="119"/>
      <c r="C13" s="104"/>
      <c r="D13" s="112"/>
      <c r="E13" s="112"/>
      <c r="F13" s="24">
        <v>2024</v>
      </c>
      <c r="G13" s="71">
        <f t="shared" si="0"/>
        <v>8584.228</v>
      </c>
      <c r="H13" s="71">
        <f t="shared" si="0"/>
        <v>0</v>
      </c>
      <c r="I13" s="71">
        <f t="shared" si="0"/>
        <v>6346.029</v>
      </c>
      <c r="J13" s="71">
        <f t="shared" si="0"/>
        <v>2238.199</v>
      </c>
      <c r="K13" s="71">
        <f t="shared" si="0"/>
        <v>0</v>
      </c>
    </row>
    <row r="14" spans="1:11" ht="13.5">
      <c r="A14" s="132"/>
      <c r="B14" s="119"/>
      <c r="C14" s="104"/>
      <c r="D14" s="112"/>
      <c r="E14" s="112"/>
      <c r="F14" s="24">
        <v>2025</v>
      </c>
      <c r="G14" s="71">
        <f t="shared" si="0"/>
        <v>8799.376</v>
      </c>
      <c r="H14" s="71">
        <f t="shared" si="0"/>
        <v>0</v>
      </c>
      <c r="I14" s="71">
        <f t="shared" si="0"/>
        <v>6530.7970000000005</v>
      </c>
      <c r="J14" s="71">
        <f t="shared" si="0"/>
        <v>2268.579</v>
      </c>
      <c r="K14" s="71">
        <f t="shared" si="0"/>
        <v>0</v>
      </c>
    </row>
    <row r="15" spans="1:11" ht="13.5" customHeight="1">
      <c r="A15" s="132"/>
      <c r="B15" s="119" t="s">
        <v>29</v>
      </c>
      <c r="C15" s="119"/>
      <c r="D15" s="119"/>
      <c r="E15" s="119"/>
      <c r="F15" s="119"/>
      <c r="G15" s="71">
        <f>G9+G10+G11+G12+G13+G14</f>
        <v>53590.40000000001</v>
      </c>
      <c r="H15" s="71">
        <f>H9+H10+H11+H12+H13+H14</f>
        <v>0</v>
      </c>
      <c r="I15" s="71">
        <f>I9+I10+I11+I12+I13+I14</f>
        <v>39581.322</v>
      </c>
      <c r="J15" s="71">
        <f>J9+J10+J11+J12+J13+J14</f>
        <v>14009.078000000001</v>
      </c>
      <c r="K15" s="71">
        <f>K9+K10+K11+K12+K13+K14</f>
        <v>0</v>
      </c>
    </row>
    <row r="16" spans="1:11" ht="13.5">
      <c r="A16" s="132"/>
      <c r="B16" s="119" t="s">
        <v>30</v>
      </c>
      <c r="C16" s="104" t="s">
        <v>28</v>
      </c>
      <c r="D16" s="112">
        <v>2020</v>
      </c>
      <c r="E16" s="112">
        <v>2025</v>
      </c>
      <c r="F16" s="24">
        <v>2020</v>
      </c>
      <c r="G16" s="71">
        <f aca="true" t="shared" si="1" ref="G16:K21">G23+G58+G107+G142+G156+G177+G198</f>
        <v>3410.556</v>
      </c>
      <c r="H16" s="71">
        <f t="shared" si="1"/>
        <v>0</v>
      </c>
      <c r="I16" s="71">
        <f t="shared" si="1"/>
        <v>1814.656</v>
      </c>
      <c r="J16" s="71">
        <f t="shared" si="1"/>
        <v>1595.9</v>
      </c>
      <c r="K16" s="71">
        <f t="shared" si="1"/>
        <v>0</v>
      </c>
    </row>
    <row r="17" spans="1:11" ht="13.5">
      <c r="A17" s="132"/>
      <c r="B17" s="119"/>
      <c r="C17" s="104"/>
      <c r="D17" s="112"/>
      <c r="E17" s="112"/>
      <c r="F17" s="24">
        <v>2021</v>
      </c>
      <c r="G17" s="71">
        <f t="shared" si="1"/>
        <v>3707.929</v>
      </c>
      <c r="H17" s="71">
        <f t="shared" si="1"/>
        <v>0</v>
      </c>
      <c r="I17" s="71">
        <f t="shared" si="1"/>
        <v>1773.729</v>
      </c>
      <c r="J17" s="71">
        <f t="shared" si="1"/>
        <v>1934.2</v>
      </c>
      <c r="K17" s="71">
        <f t="shared" si="1"/>
        <v>0</v>
      </c>
    </row>
    <row r="18" spans="1:11" ht="13.5">
      <c r="A18" s="132"/>
      <c r="B18" s="119"/>
      <c r="C18" s="104"/>
      <c r="D18" s="112"/>
      <c r="E18" s="112"/>
      <c r="F18" s="24">
        <v>2022</v>
      </c>
      <c r="G18" s="71">
        <f t="shared" si="1"/>
        <v>3633.1710000000003</v>
      </c>
      <c r="H18" s="71">
        <f t="shared" si="1"/>
        <v>0</v>
      </c>
      <c r="I18" s="71">
        <f t="shared" si="1"/>
        <v>1700.971</v>
      </c>
      <c r="J18" s="71">
        <f t="shared" si="1"/>
        <v>1932.2</v>
      </c>
      <c r="K18" s="71">
        <f t="shared" si="1"/>
        <v>0</v>
      </c>
    </row>
    <row r="19" spans="1:11" ht="13.5">
      <c r="A19" s="132"/>
      <c r="B19" s="119"/>
      <c r="C19" s="104"/>
      <c r="D19" s="112"/>
      <c r="E19" s="112"/>
      <c r="F19" s="24">
        <v>2023</v>
      </c>
      <c r="G19" s="71">
        <f t="shared" si="1"/>
        <v>3571.74</v>
      </c>
      <c r="H19" s="71">
        <f t="shared" si="1"/>
        <v>0</v>
      </c>
      <c r="I19" s="71">
        <f t="shared" si="1"/>
        <v>1726.84</v>
      </c>
      <c r="J19" s="71">
        <f t="shared" si="1"/>
        <v>1844.9</v>
      </c>
      <c r="K19" s="71">
        <f t="shared" si="1"/>
        <v>0</v>
      </c>
    </row>
    <row r="20" spans="1:11" ht="13.5">
      <c r="A20" s="132"/>
      <c r="B20" s="119"/>
      <c r="C20" s="104"/>
      <c r="D20" s="112"/>
      <c r="E20" s="112"/>
      <c r="F20" s="24">
        <v>2024</v>
      </c>
      <c r="G20" s="71">
        <f t="shared" si="1"/>
        <v>3624.227</v>
      </c>
      <c r="H20" s="71">
        <f t="shared" si="1"/>
        <v>0</v>
      </c>
      <c r="I20" s="71">
        <f t="shared" si="1"/>
        <v>1726.84</v>
      </c>
      <c r="J20" s="71">
        <f t="shared" si="1"/>
        <v>1897.3870000000002</v>
      </c>
      <c r="K20" s="71">
        <f t="shared" si="1"/>
        <v>0</v>
      </c>
    </row>
    <row r="21" spans="1:11" ht="18.75" customHeight="1">
      <c r="A21" s="132"/>
      <c r="B21" s="119"/>
      <c r="C21" s="104"/>
      <c r="D21" s="112"/>
      <c r="E21" s="112"/>
      <c r="F21" s="24">
        <v>2025</v>
      </c>
      <c r="G21" s="71">
        <f t="shared" si="1"/>
        <v>3640.974</v>
      </c>
      <c r="H21" s="71">
        <f t="shared" si="1"/>
        <v>0</v>
      </c>
      <c r="I21" s="71">
        <f t="shared" si="1"/>
        <v>1726.84</v>
      </c>
      <c r="J21" s="71">
        <f t="shared" si="1"/>
        <v>1914.134</v>
      </c>
      <c r="K21" s="71">
        <f t="shared" si="1"/>
        <v>0</v>
      </c>
    </row>
    <row r="22" spans="1:11" ht="13.5">
      <c r="A22" s="132"/>
      <c r="B22" s="119" t="s">
        <v>29</v>
      </c>
      <c r="C22" s="119"/>
      <c r="D22" s="119"/>
      <c r="E22" s="119"/>
      <c r="F22" s="119"/>
      <c r="G22" s="71">
        <f>G16+G17+G18+G19+G20+G21</f>
        <v>21588.597</v>
      </c>
      <c r="H22" s="71">
        <f>H16+H17+H18+H19+H20+H21</f>
        <v>0</v>
      </c>
      <c r="I22" s="71">
        <f>I16+I17+I18+I19+I20+I21</f>
        <v>10469.876</v>
      </c>
      <c r="J22" s="71">
        <f>J16+J17+J18+J19+J20+J21</f>
        <v>11118.721000000001</v>
      </c>
      <c r="K22" s="71">
        <f>K16+K17+K18+K19+K20+K21</f>
        <v>0</v>
      </c>
    </row>
    <row r="23" spans="1:11" ht="13.5">
      <c r="A23" s="133" t="s">
        <v>1</v>
      </c>
      <c r="B23" s="113" t="s">
        <v>31</v>
      </c>
      <c r="C23" s="104" t="s">
        <v>2</v>
      </c>
      <c r="D23" s="112">
        <v>2020</v>
      </c>
      <c r="E23" s="112">
        <v>2025</v>
      </c>
      <c r="F23" s="24">
        <v>2020</v>
      </c>
      <c r="G23" s="71">
        <f>G30+G51</f>
        <v>1900</v>
      </c>
      <c r="H23" s="71">
        <f>H30+H51</f>
        <v>0</v>
      </c>
      <c r="I23" s="71">
        <f>I30+I51</f>
        <v>1701.2</v>
      </c>
      <c r="J23" s="71">
        <f>J30+J51</f>
        <v>198.8</v>
      </c>
      <c r="K23" s="71">
        <f aca="true" t="shared" si="2" ref="K23:K28">K44+K51</f>
        <v>0</v>
      </c>
    </row>
    <row r="24" spans="1:11" ht="13.5">
      <c r="A24" s="133"/>
      <c r="B24" s="113"/>
      <c r="C24" s="104"/>
      <c r="D24" s="112"/>
      <c r="E24" s="112"/>
      <c r="F24" s="24">
        <v>2021</v>
      </c>
      <c r="G24" s="71">
        <f>G31+G52</f>
        <v>1871</v>
      </c>
      <c r="H24" s="71">
        <f>H45+H52</f>
        <v>0</v>
      </c>
      <c r="I24" s="71">
        <f aca="true" t="shared" si="3" ref="I24:J28">I31+I52</f>
        <v>1670.4</v>
      </c>
      <c r="J24" s="71">
        <f t="shared" si="3"/>
        <v>200.6</v>
      </c>
      <c r="K24" s="71">
        <f t="shared" si="2"/>
        <v>0</v>
      </c>
    </row>
    <row r="25" spans="1:11" ht="13.5">
      <c r="A25" s="133"/>
      <c r="B25" s="113"/>
      <c r="C25" s="104"/>
      <c r="D25" s="112"/>
      <c r="E25" s="112"/>
      <c r="F25" s="24">
        <v>2022</v>
      </c>
      <c r="G25" s="71">
        <f>G32+G53</f>
        <v>1835.9</v>
      </c>
      <c r="H25" s="71">
        <f>H46+H53</f>
        <v>0</v>
      </c>
      <c r="I25" s="71">
        <f t="shared" si="3"/>
        <v>1603</v>
      </c>
      <c r="J25" s="71">
        <f t="shared" si="3"/>
        <v>232.9</v>
      </c>
      <c r="K25" s="71">
        <f t="shared" si="2"/>
        <v>0</v>
      </c>
    </row>
    <row r="26" spans="1:11" ht="13.5">
      <c r="A26" s="133"/>
      <c r="B26" s="113"/>
      <c r="C26" s="104"/>
      <c r="D26" s="112"/>
      <c r="E26" s="112"/>
      <c r="F26" s="24">
        <v>2023</v>
      </c>
      <c r="G26" s="71">
        <f>G33+G54</f>
        <v>1809.9</v>
      </c>
      <c r="H26" s="71">
        <f>H47+H54</f>
        <v>0</v>
      </c>
      <c r="I26" s="71">
        <f t="shared" si="3"/>
        <v>1621</v>
      </c>
      <c r="J26" s="71">
        <f t="shared" si="3"/>
        <v>188.9</v>
      </c>
      <c r="K26" s="71">
        <f t="shared" si="2"/>
        <v>0</v>
      </c>
    </row>
    <row r="27" spans="1:11" ht="13.5">
      <c r="A27" s="133"/>
      <c r="B27" s="113"/>
      <c r="C27" s="104"/>
      <c r="D27" s="112"/>
      <c r="E27" s="112"/>
      <c r="F27" s="24">
        <v>2024</v>
      </c>
      <c r="G27" s="71">
        <f>G34+G55</f>
        <v>1838.51</v>
      </c>
      <c r="H27" s="71">
        <f>H48+H55</f>
        <v>0</v>
      </c>
      <c r="I27" s="71">
        <f t="shared" si="3"/>
        <v>1621</v>
      </c>
      <c r="J27" s="71">
        <f t="shared" si="3"/>
        <v>217.51</v>
      </c>
      <c r="K27" s="71">
        <f t="shared" si="2"/>
        <v>0</v>
      </c>
    </row>
    <row r="28" spans="1:11" ht="18.75" customHeight="1">
      <c r="A28" s="133"/>
      <c r="B28" s="113"/>
      <c r="C28" s="104"/>
      <c r="D28" s="112"/>
      <c r="E28" s="112"/>
      <c r="F28" s="24">
        <v>2025</v>
      </c>
      <c r="G28" s="71">
        <f>G35+G56</f>
        <v>1847.21</v>
      </c>
      <c r="H28" s="71">
        <f>H49+H56</f>
        <v>0</v>
      </c>
      <c r="I28" s="71">
        <f t="shared" si="3"/>
        <v>1621</v>
      </c>
      <c r="J28" s="71">
        <f t="shared" si="3"/>
        <v>226.21</v>
      </c>
      <c r="K28" s="71">
        <f t="shared" si="2"/>
        <v>0</v>
      </c>
    </row>
    <row r="29" spans="1:11" ht="13.5">
      <c r="A29" s="133"/>
      <c r="B29" s="113" t="s">
        <v>29</v>
      </c>
      <c r="C29" s="113"/>
      <c r="D29" s="113"/>
      <c r="E29" s="113"/>
      <c r="F29" s="113"/>
      <c r="G29" s="73">
        <f>SUM(G23:G28)</f>
        <v>11102.52</v>
      </c>
      <c r="H29" s="73">
        <f>SUM(H23:H28)</f>
        <v>0</v>
      </c>
      <c r="I29" s="73">
        <f>SUM(I23:I28)</f>
        <v>9837.6</v>
      </c>
      <c r="J29" s="73">
        <f>SUM(J23:J28)</f>
        <v>1264.92</v>
      </c>
      <c r="K29" s="73">
        <f>SUM(K23:K28)</f>
        <v>0</v>
      </c>
    </row>
    <row r="30" spans="1:11" ht="12.75">
      <c r="A30" s="114" t="s">
        <v>32</v>
      </c>
      <c r="B30" s="115" t="s">
        <v>233</v>
      </c>
      <c r="C30" s="104" t="s">
        <v>4</v>
      </c>
      <c r="D30" s="112">
        <v>2020</v>
      </c>
      <c r="E30" s="112">
        <v>2025</v>
      </c>
      <c r="F30" s="24">
        <v>2020</v>
      </c>
      <c r="G30" s="74">
        <f aca="true" t="shared" si="4" ref="G30:G35">H30+I30+J30+K30</f>
        <v>1900</v>
      </c>
      <c r="H30" s="75"/>
      <c r="I30" s="92">
        <f aca="true" t="shared" si="5" ref="I30:J35">I37+I44</f>
        <v>1701.2</v>
      </c>
      <c r="J30" s="92">
        <f t="shared" si="5"/>
        <v>198.8</v>
      </c>
      <c r="K30" s="75"/>
    </row>
    <row r="31" spans="1:11" ht="12.75">
      <c r="A31" s="114"/>
      <c r="B31" s="115"/>
      <c r="C31" s="104"/>
      <c r="D31" s="112"/>
      <c r="E31" s="112"/>
      <c r="F31" s="24">
        <v>2021</v>
      </c>
      <c r="G31" s="74">
        <f t="shared" si="4"/>
        <v>1871</v>
      </c>
      <c r="H31" s="75"/>
      <c r="I31" s="92">
        <f t="shared" si="5"/>
        <v>1670.4</v>
      </c>
      <c r="J31" s="92">
        <f t="shared" si="5"/>
        <v>200.6</v>
      </c>
      <c r="K31" s="75"/>
    </row>
    <row r="32" spans="1:11" ht="12.75">
      <c r="A32" s="114"/>
      <c r="B32" s="115"/>
      <c r="C32" s="104"/>
      <c r="D32" s="112"/>
      <c r="E32" s="112"/>
      <c r="F32" s="24">
        <v>2022</v>
      </c>
      <c r="G32" s="74">
        <f t="shared" si="4"/>
        <v>1835.9</v>
      </c>
      <c r="H32" s="75"/>
      <c r="I32" s="92">
        <f t="shared" si="5"/>
        <v>1603</v>
      </c>
      <c r="J32" s="92">
        <f t="shared" si="5"/>
        <v>232.9</v>
      </c>
      <c r="K32" s="75"/>
    </row>
    <row r="33" spans="1:11" ht="12.75">
      <c r="A33" s="114"/>
      <c r="B33" s="115"/>
      <c r="C33" s="104"/>
      <c r="D33" s="112"/>
      <c r="E33" s="112"/>
      <c r="F33" s="24">
        <v>2023</v>
      </c>
      <c r="G33" s="74">
        <f t="shared" si="4"/>
        <v>1809.9</v>
      </c>
      <c r="H33" s="75"/>
      <c r="I33" s="92">
        <f t="shared" si="5"/>
        <v>1621</v>
      </c>
      <c r="J33" s="92">
        <f t="shared" si="5"/>
        <v>188.9</v>
      </c>
      <c r="K33" s="75"/>
    </row>
    <row r="34" spans="1:11" ht="12.75">
      <c r="A34" s="114"/>
      <c r="B34" s="115"/>
      <c r="C34" s="104"/>
      <c r="D34" s="112"/>
      <c r="E34" s="112"/>
      <c r="F34" s="24">
        <v>2024</v>
      </c>
      <c r="G34" s="74">
        <f t="shared" si="4"/>
        <v>1838.51</v>
      </c>
      <c r="H34" s="75"/>
      <c r="I34" s="92">
        <f t="shared" si="5"/>
        <v>1621</v>
      </c>
      <c r="J34" s="92">
        <f t="shared" si="5"/>
        <v>217.51</v>
      </c>
      <c r="K34" s="75"/>
    </row>
    <row r="35" spans="1:11" ht="12.75">
      <c r="A35" s="114"/>
      <c r="B35" s="115"/>
      <c r="C35" s="104"/>
      <c r="D35" s="112"/>
      <c r="E35" s="112"/>
      <c r="F35" s="24">
        <v>2025</v>
      </c>
      <c r="G35" s="74">
        <f t="shared" si="4"/>
        <v>1847.21</v>
      </c>
      <c r="H35" s="75"/>
      <c r="I35" s="92">
        <f t="shared" si="5"/>
        <v>1621</v>
      </c>
      <c r="J35" s="92">
        <f t="shared" si="5"/>
        <v>226.21</v>
      </c>
      <c r="K35" s="75"/>
    </row>
    <row r="36" spans="1:11" ht="13.5" customHeight="1">
      <c r="A36" s="114"/>
      <c r="B36" s="113" t="s">
        <v>33</v>
      </c>
      <c r="C36" s="113"/>
      <c r="D36" s="113"/>
      <c r="E36" s="113"/>
      <c r="F36" s="113"/>
      <c r="G36" s="73">
        <f>SUM(G30:G35)</f>
        <v>11102.52</v>
      </c>
      <c r="H36" s="73">
        <f>SUM(H30:H35)</f>
        <v>0</v>
      </c>
      <c r="I36" s="73">
        <f>SUM(I30:I35)</f>
        <v>9837.6</v>
      </c>
      <c r="J36" s="73">
        <f>SUM(J30:J35)</f>
        <v>1264.92</v>
      </c>
      <c r="K36" s="73">
        <f>SUM(K30:K35)</f>
        <v>0</v>
      </c>
    </row>
    <row r="37" spans="1:11" ht="12.75">
      <c r="A37" s="117" t="s">
        <v>273</v>
      </c>
      <c r="B37" s="118" t="s">
        <v>275</v>
      </c>
      <c r="C37" s="104" t="s">
        <v>4</v>
      </c>
      <c r="D37" s="112">
        <v>2020</v>
      </c>
      <c r="E37" s="112">
        <v>2025</v>
      </c>
      <c r="F37" s="24">
        <v>2020</v>
      </c>
      <c r="G37" s="74">
        <f aca="true" t="shared" si="6" ref="G37:G42">H37+I37+J37+K37</f>
        <v>1900</v>
      </c>
      <c r="H37" s="75"/>
      <c r="I37" s="92">
        <v>1701.2</v>
      </c>
      <c r="J37" s="94">
        <v>198.8</v>
      </c>
      <c r="K37" s="75"/>
    </row>
    <row r="38" spans="1:11" ht="12.75">
      <c r="A38" s="114"/>
      <c r="B38" s="115"/>
      <c r="C38" s="104"/>
      <c r="D38" s="112"/>
      <c r="E38" s="112"/>
      <c r="F38" s="24">
        <v>2021</v>
      </c>
      <c r="G38" s="74">
        <f t="shared" si="6"/>
        <v>1871</v>
      </c>
      <c r="H38" s="75"/>
      <c r="I38" s="92">
        <v>1670.4</v>
      </c>
      <c r="J38" s="94">
        <v>200.6</v>
      </c>
      <c r="K38" s="75"/>
    </row>
    <row r="39" spans="1:11" ht="12.75">
      <c r="A39" s="114"/>
      <c r="B39" s="115"/>
      <c r="C39" s="104"/>
      <c r="D39" s="112"/>
      <c r="E39" s="112"/>
      <c r="F39" s="24">
        <v>2022</v>
      </c>
      <c r="G39" s="74">
        <f t="shared" si="6"/>
        <v>1821.59091</v>
      </c>
      <c r="H39" s="75"/>
      <c r="I39" s="94">
        <v>1603</v>
      </c>
      <c r="J39" s="92">
        <v>218.59091</v>
      </c>
      <c r="K39" s="75"/>
    </row>
    <row r="40" spans="1:11" ht="12.75">
      <c r="A40" s="114"/>
      <c r="B40" s="115"/>
      <c r="C40" s="104"/>
      <c r="D40" s="112"/>
      <c r="E40" s="112"/>
      <c r="F40" s="24">
        <v>2023</v>
      </c>
      <c r="G40" s="74">
        <f t="shared" si="6"/>
        <v>1801.11111</v>
      </c>
      <c r="H40" s="75"/>
      <c r="I40" s="94">
        <v>1621</v>
      </c>
      <c r="J40" s="92">
        <v>180.11111</v>
      </c>
      <c r="K40" s="75"/>
    </row>
    <row r="41" spans="1:11" ht="12.75">
      <c r="A41" s="114"/>
      <c r="B41" s="115"/>
      <c r="C41" s="104"/>
      <c r="D41" s="112"/>
      <c r="E41" s="112"/>
      <c r="F41" s="24">
        <v>2024</v>
      </c>
      <c r="G41" s="74">
        <f t="shared" si="6"/>
        <v>1838.51</v>
      </c>
      <c r="H41" s="75"/>
      <c r="I41" s="94">
        <v>1621</v>
      </c>
      <c r="J41" s="75">
        <v>217.51</v>
      </c>
      <c r="K41" s="75"/>
    </row>
    <row r="42" spans="1:11" ht="12.75">
      <c r="A42" s="114"/>
      <c r="B42" s="115"/>
      <c r="C42" s="104"/>
      <c r="D42" s="112"/>
      <c r="E42" s="112"/>
      <c r="F42" s="24">
        <v>2025</v>
      </c>
      <c r="G42" s="74">
        <f t="shared" si="6"/>
        <v>1847.21</v>
      </c>
      <c r="H42" s="75"/>
      <c r="I42" s="94">
        <v>1621</v>
      </c>
      <c r="J42" s="75">
        <v>226.21</v>
      </c>
      <c r="K42" s="75"/>
    </row>
    <row r="43" spans="1:11" ht="13.5" customHeight="1">
      <c r="A43" s="114"/>
      <c r="B43" s="113" t="s">
        <v>33</v>
      </c>
      <c r="C43" s="113"/>
      <c r="D43" s="113"/>
      <c r="E43" s="113"/>
      <c r="F43" s="113"/>
      <c r="G43" s="73">
        <f>SUM(G37:G42)</f>
        <v>11079.422019999998</v>
      </c>
      <c r="H43" s="73">
        <f>SUM(H37:H42)</f>
        <v>0</v>
      </c>
      <c r="I43" s="73">
        <f>SUM(I37:I42)</f>
        <v>9837.6</v>
      </c>
      <c r="J43" s="73">
        <f>SUM(J37:J42)</f>
        <v>1241.82202</v>
      </c>
      <c r="K43" s="73">
        <f>SUM(K37:K42)</f>
        <v>0</v>
      </c>
    </row>
    <row r="44" spans="1:11" ht="12.75">
      <c r="A44" s="117" t="s">
        <v>274</v>
      </c>
      <c r="B44" s="115" t="s">
        <v>233</v>
      </c>
      <c r="C44" s="104" t="s">
        <v>4</v>
      </c>
      <c r="D44" s="112">
        <v>2020</v>
      </c>
      <c r="E44" s="112">
        <v>2025</v>
      </c>
      <c r="F44" s="24">
        <v>2020</v>
      </c>
      <c r="G44" s="74">
        <f aca="true" t="shared" si="7" ref="G44:G49">H44+I44+J44+K44</f>
        <v>0</v>
      </c>
      <c r="H44" s="75"/>
      <c r="I44" s="75"/>
      <c r="J44" s="78"/>
      <c r="K44" s="75"/>
    </row>
    <row r="45" spans="1:11" ht="12.75">
      <c r="A45" s="114"/>
      <c r="B45" s="115"/>
      <c r="C45" s="104"/>
      <c r="D45" s="112"/>
      <c r="E45" s="112"/>
      <c r="F45" s="24">
        <v>2021</v>
      </c>
      <c r="G45" s="74">
        <f t="shared" si="7"/>
        <v>0</v>
      </c>
      <c r="H45" s="75"/>
      <c r="I45" s="75"/>
      <c r="J45" s="78"/>
      <c r="K45" s="75"/>
    </row>
    <row r="46" spans="1:11" ht="12.75">
      <c r="A46" s="114"/>
      <c r="B46" s="115"/>
      <c r="C46" s="104"/>
      <c r="D46" s="112"/>
      <c r="E46" s="112"/>
      <c r="F46" s="24">
        <v>2022</v>
      </c>
      <c r="G46" s="74">
        <f t="shared" si="7"/>
        <v>14.30909</v>
      </c>
      <c r="H46" s="75"/>
      <c r="I46" s="78"/>
      <c r="J46" s="93">
        <v>14.30909</v>
      </c>
      <c r="K46" s="75"/>
    </row>
    <row r="47" spans="1:11" ht="12.75">
      <c r="A47" s="114"/>
      <c r="B47" s="115"/>
      <c r="C47" s="104"/>
      <c r="D47" s="112"/>
      <c r="E47" s="112"/>
      <c r="F47" s="24">
        <v>2023</v>
      </c>
      <c r="G47" s="74">
        <f t="shared" si="7"/>
        <v>8.78889</v>
      </c>
      <c r="H47" s="75"/>
      <c r="I47" s="78"/>
      <c r="J47" s="93">
        <v>8.78889</v>
      </c>
      <c r="K47" s="75"/>
    </row>
    <row r="48" spans="1:11" ht="12.75">
      <c r="A48" s="114"/>
      <c r="B48" s="115"/>
      <c r="C48" s="104"/>
      <c r="D48" s="112"/>
      <c r="E48" s="112"/>
      <c r="F48" s="24">
        <v>2024</v>
      </c>
      <c r="G48" s="74">
        <f t="shared" si="7"/>
        <v>0</v>
      </c>
      <c r="H48" s="75"/>
      <c r="I48" s="78"/>
      <c r="J48" s="75"/>
      <c r="K48" s="75"/>
    </row>
    <row r="49" spans="1:11" ht="12.75">
      <c r="A49" s="114"/>
      <c r="B49" s="115"/>
      <c r="C49" s="104"/>
      <c r="D49" s="112"/>
      <c r="E49" s="112"/>
      <c r="F49" s="24">
        <v>2025</v>
      </c>
      <c r="G49" s="74">
        <f t="shared" si="7"/>
        <v>0</v>
      </c>
      <c r="H49" s="75"/>
      <c r="I49" s="78"/>
      <c r="J49" s="75"/>
      <c r="K49" s="75"/>
    </row>
    <row r="50" spans="1:11" ht="13.5" customHeight="1">
      <c r="A50" s="114"/>
      <c r="B50" s="113" t="s">
        <v>33</v>
      </c>
      <c r="C50" s="113"/>
      <c r="D50" s="113"/>
      <c r="E50" s="113"/>
      <c r="F50" s="113"/>
      <c r="G50" s="73">
        <f>SUM(G44:G49)</f>
        <v>23.09798</v>
      </c>
      <c r="H50" s="73">
        <f>SUM(H44:H49)</f>
        <v>0</v>
      </c>
      <c r="I50" s="73">
        <f>SUM(I44:I49)</f>
        <v>0</v>
      </c>
      <c r="J50" s="73">
        <f>SUM(J44:J49)</f>
        <v>23.09798</v>
      </c>
      <c r="K50" s="73">
        <f>SUM(K44:K49)</f>
        <v>0</v>
      </c>
    </row>
    <row r="51" spans="1:11" ht="12.75" customHeight="1">
      <c r="A51" s="114" t="s">
        <v>34</v>
      </c>
      <c r="B51" s="115" t="s">
        <v>35</v>
      </c>
      <c r="C51" s="104" t="s">
        <v>36</v>
      </c>
      <c r="D51" s="112">
        <v>2020</v>
      </c>
      <c r="E51" s="112">
        <v>2025</v>
      </c>
      <c r="F51" s="24">
        <v>2020</v>
      </c>
      <c r="G51" s="74">
        <f aca="true" t="shared" si="8" ref="G51:G56">H51+I51+J51+K51</f>
        <v>0</v>
      </c>
      <c r="H51" s="75"/>
      <c r="I51" s="75"/>
      <c r="J51" s="75"/>
      <c r="K51" s="75"/>
    </row>
    <row r="52" spans="1:11" ht="12.75">
      <c r="A52" s="114"/>
      <c r="B52" s="115"/>
      <c r="C52" s="104"/>
      <c r="D52" s="112"/>
      <c r="E52" s="112"/>
      <c r="F52" s="24">
        <v>2021</v>
      </c>
      <c r="G52" s="74">
        <f t="shared" si="8"/>
        <v>0</v>
      </c>
      <c r="H52" s="75"/>
      <c r="I52" s="75"/>
      <c r="J52" s="75"/>
      <c r="K52" s="75"/>
    </row>
    <row r="53" spans="1:11" ht="12.75">
      <c r="A53" s="114"/>
      <c r="B53" s="115"/>
      <c r="C53" s="104"/>
      <c r="D53" s="112"/>
      <c r="E53" s="112"/>
      <c r="F53" s="24">
        <v>2022</v>
      </c>
      <c r="G53" s="74">
        <f t="shared" si="8"/>
        <v>0</v>
      </c>
      <c r="H53" s="75"/>
      <c r="I53" s="75"/>
      <c r="J53" s="75"/>
      <c r="K53" s="75"/>
    </row>
    <row r="54" spans="1:11" ht="12.75">
      <c r="A54" s="114"/>
      <c r="B54" s="115"/>
      <c r="C54" s="104"/>
      <c r="D54" s="112"/>
      <c r="E54" s="112"/>
      <c r="F54" s="24">
        <v>2023</v>
      </c>
      <c r="G54" s="74">
        <f t="shared" si="8"/>
        <v>0</v>
      </c>
      <c r="H54" s="75"/>
      <c r="I54" s="75"/>
      <c r="J54" s="75"/>
      <c r="K54" s="75"/>
    </row>
    <row r="55" spans="1:11" ht="12.75">
      <c r="A55" s="114"/>
      <c r="B55" s="115"/>
      <c r="C55" s="104"/>
      <c r="D55" s="112"/>
      <c r="E55" s="112"/>
      <c r="F55" s="24">
        <v>2024</v>
      </c>
      <c r="G55" s="74">
        <f t="shared" si="8"/>
        <v>0</v>
      </c>
      <c r="H55" s="75"/>
      <c r="I55" s="75"/>
      <c r="J55" s="75"/>
      <c r="K55" s="75"/>
    </row>
    <row r="56" spans="1:11" ht="12.75">
      <c r="A56" s="114"/>
      <c r="B56" s="115"/>
      <c r="C56" s="104"/>
      <c r="D56" s="112"/>
      <c r="E56" s="112"/>
      <c r="F56" s="24">
        <v>2025</v>
      </c>
      <c r="G56" s="74">
        <f t="shared" si="8"/>
        <v>0</v>
      </c>
      <c r="H56" s="75"/>
      <c r="I56" s="75"/>
      <c r="J56" s="75"/>
      <c r="K56" s="75"/>
    </row>
    <row r="57" spans="1:11" ht="13.5" customHeight="1">
      <c r="A57" s="114"/>
      <c r="B57" s="113" t="s">
        <v>33</v>
      </c>
      <c r="C57" s="113"/>
      <c r="D57" s="113"/>
      <c r="E57" s="113"/>
      <c r="F57" s="113"/>
      <c r="G57" s="73">
        <f>G51+G52+G53+G54+G55+G56</f>
        <v>0</v>
      </c>
      <c r="H57" s="73">
        <f>H51+H52+H53+H54+H55+H56</f>
        <v>0</v>
      </c>
      <c r="I57" s="73">
        <f>I51+I52+I53+I54+I55+I56</f>
        <v>0</v>
      </c>
      <c r="J57" s="73">
        <f>J51+J52+J53+J54+J55+J56</f>
        <v>0</v>
      </c>
      <c r="K57" s="73">
        <f>K51+K52+K53+K54+K55+K56</f>
        <v>0</v>
      </c>
    </row>
    <row r="58" spans="1:11" ht="13.5" customHeight="1">
      <c r="A58" s="133" t="s">
        <v>3</v>
      </c>
      <c r="B58" s="113" t="s">
        <v>37</v>
      </c>
      <c r="C58" s="104" t="s">
        <v>4</v>
      </c>
      <c r="D58" s="112">
        <v>2020</v>
      </c>
      <c r="E58" s="112">
        <v>2025</v>
      </c>
      <c r="F58" s="24">
        <v>2020</v>
      </c>
      <c r="G58" s="71">
        <f>G65+G72+G79+G86+G93+G100</f>
        <v>0</v>
      </c>
      <c r="H58" s="71">
        <f>H65+H72+H79+H86+H93+H100</f>
        <v>0</v>
      </c>
      <c r="I58" s="71">
        <f>I65+I72+I79+I86+I93+I100</f>
        <v>0</v>
      </c>
      <c r="J58" s="71">
        <f>J65+J72+J79+J86+J93+J100</f>
        <v>0</v>
      </c>
      <c r="K58" s="71">
        <f>K65+K72+K79+K86+K93+K100</f>
        <v>0</v>
      </c>
    </row>
    <row r="59" spans="1:11" ht="13.5">
      <c r="A59" s="133"/>
      <c r="B59" s="113"/>
      <c r="C59" s="104"/>
      <c r="D59" s="112"/>
      <c r="E59" s="112"/>
      <c r="F59" s="24">
        <v>2021</v>
      </c>
      <c r="G59" s="71">
        <f aca="true" t="shared" si="9" ref="G59:K63">G66+G73+G80+G87+G94+G101</f>
        <v>0</v>
      </c>
      <c r="H59" s="71">
        <f t="shared" si="9"/>
        <v>0</v>
      </c>
      <c r="I59" s="71">
        <f t="shared" si="9"/>
        <v>0</v>
      </c>
      <c r="J59" s="71">
        <f t="shared" si="9"/>
        <v>0</v>
      </c>
      <c r="K59" s="71">
        <f t="shared" si="9"/>
        <v>0</v>
      </c>
    </row>
    <row r="60" spans="1:11" ht="13.5">
      <c r="A60" s="133"/>
      <c r="B60" s="113"/>
      <c r="C60" s="104"/>
      <c r="D60" s="112"/>
      <c r="E60" s="112"/>
      <c r="F60" s="24">
        <v>2022</v>
      </c>
      <c r="G60" s="71">
        <f t="shared" si="9"/>
        <v>0</v>
      </c>
      <c r="H60" s="71">
        <f t="shared" si="9"/>
        <v>0</v>
      </c>
      <c r="I60" s="71">
        <f t="shared" si="9"/>
        <v>0</v>
      </c>
      <c r="J60" s="71">
        <f t="shared" si="9"/>
        <v>0</v>
      </c>
      <c r="K60" s="71">
        <f t="shared" si="9"/>
        <v>0</v>
      </c>
    </row>
    <row r="61" spans="1:11" ht="13.5">
      <c r="A61" s="133"/>
      <c r="B61" s="113"/>
      <c r="C61" s="104"/>
      <c r="D61" s="112"/>
      <c r="E61" s="112"/>
      <c r="F61" s="24">
        <v>2023</v>
      </c>
      <c r="G61" s="71">
        <f t="shared" si="9"/>
        <v>0</v>
      </c>
      <c r="H61" s="71">
        <f t="shared" si="9"/>
        <v>0</v>
      </c>
      <c r="I61" s="71">
        <f t="shared" si="9"/>
        <v>0</v>
      </c>
      <c r="J61" s="71">
        <f t="shared" si="9"/>
        <v>0</v>
      </c>
      <c r="K61" s="71">
        <f t="shared" si="9"/>
        <v>0</v>
      </c>
    </row>
    <row r="62" spans="1:11" ht="13.5">
      <c r="A62" s="133"/>
      <c r="B62" s="113"/>
      <c r="C62" s="104"/>
      <c r="D62" s="112"/>
      <c r="E62" s="112"/>
      <c r="F62" s="24">
        <v>2024</v>
      </c>
      <c r="G62" s="71">
        <f t="shared" si="9"/>
        <v>0</v>
      </c>
      <c r="H62" s="71">
        <f t="shared" si="9"/>
        <v>0</v>
      </c>
      <c r="I62" s="71">
        <f t="shared" si="9"/>
        <v>0</v>
      </c>
      <c r="J62" s="71">
        <f t="shared" si="9"/>
        <v>0</v>
      </c>
      <c r="K62" s="71">
        <f t="shared" si="9"/>
        <v>0</v>
      </c>
    </row>
    <row r="63" spans="1:11" ht="13.5">
      <c r="A63" s="133"/>
      <c r="B63" s="113"/>
      <c r="C63" s="104"/>
      <c r="D63" s="112"/>
      <c r="E63" s="112"/>
      <c r="F63" s="24">
        <v>2025</v>
      </c>
      <c r="G63" s="71">
        <f t="shared" si="9"/>
        <v>0</v>
      </c>
      <c r="H63" s="71">
        <f t="shared" si="9"/>
        <v>0</v>
      </c>
      <c r="I63" s="71">
        <f t="shared" si="9"/>
        <v>0</v>
      </c>
      <c r="J63" s="71">
        <f t="shared" si="9"/>
        <v>0</v>
      </c>
      <c r="K63" s="71">
        <f t="shared" si="9"/>
        <v>0</v>
      </c>
    </row>
    <row r="64" spans="1:11" ht="13.5" customHeight="1">
      <c r="A64" s="133"/>
      <c r="B64" s="113" t="s">
        <v>29</v>
      </c>
      <c r="C64" s="113"/>
      <c r="D64" s="113"/>
      <c r="E64" s="113"/>
      <c r="F64" s="113"/>
      <c r="G64" s="73">
        <f>SUM(G58:G63)</f>
        <v>0</v>
      </c>
      <c r="H64" s="73">
        <f>SUM(H58:H63)</f>
        <v>0</v>
      </c>
      <c r="I64" s="73">
        <f>SUM(I58:I63)</f>
        <v>0</v>
      </c>
      <c r="J64" s="73">
        <f>SUM(J58:J63)</f>
        <v>0</v>
      </c>
      <c r="K64" s="73">
        <f>SUM(K58:K63)</f>
        <v>0</v>
      </c>
    </row>
    <row r="65" spans="1:11" ht="12.75" customHeight="1">
      <c r="A65" s="114" t="s">
        <v>38</v>
      </c>
      <c r="B65" s="115" t="s">
        <v>39</v>
      </c>
      <c r="C65" s="104" t="s">
        <v>4</v>
      </c>
      <c r="D65" s="112">
        <v>2020</v>
      </c>
      <c r="E65" s="112">
        <v>2025</v>
      </c>
      <c r="F65" s="24">
        <v>2020</v>
      </c>
      <c r="G65" s="74">
        <f aca="true" t="shared" si="10" ref="G65:G70">H65+I65+J65+K65</f>
        <v>0</v>
      </c>
      <c r="H65" s="75"/>
      <c r="I65" s="75"/>
      <c r="J65" s="75"/>
      <c r="K65" s="75"/>
    </row>
    <row r="66" spans="1:11" ht="12.75" customHeight="1">
      <c r="A66" s="114"/>
      <c r="B66" s="115"/>
      <c r="C66" s="104"/>
      <c r="D66" s="112"/>
      <c r="E66" s="112"/>
      <c r="F66" s="24">
        <v>2021</v>
      </c>
      <c r="G66" s="74">
        <f t="shared" si="10"/>
        <v>0</v>
      </c>
      <c r="H66" s="75"/>
      <c r="I66" s="75"/>
      <c r="J66" s="75"/>
      <c r="K66" s="75"/>
    </row>
    <row r="67" spans="1:11" ht="12.75" customHeight="1">
      <c r="A67" s="114"/>
      <c r="B67" s="115"/>
      <c r="C67" s="104"/>
      <c r="D67" s="112"/>
      <c r="E67" s="112"/>
      <c r="F67" s="24">
        <v>2022</v>
      </c>
      <c r="G67" s="74">
        <f t="shared" si="10"/>
        <v>0</v>
      </c>
      <c r="H67" s="75"/>
      <c r="I67" s="75"/>
      <c r="J67" s="75"/>
      <c r="K67" s="75"/>
    </row>
    <row r="68" spans="1:11" ht="12.75" customHeight="1">
      <c r="A68" s="114"/>
      <c r="B68" s="115"/>
      <c r="C68" s="104"/>
      <c r="D68" s="112"/>
      <c r="E68" s="112"/>
      <c r="F68" s="24">
        <v>2023</v>
      </c>
      <c r="G68" s="74">
        <f t="shared" si="10"/>
        <v>0</v>
      </c>
      <c r="H68" s="75"/>
      <c r="I68" s="75"/>
      <c r="J68" s="75"/>
      <c r="K68" s="75"/>
    </row>
    <row r="69" spans="1:11" ht="12.75">
      <c r="A69" s="114"/>
      <c r="B69" s="115"/>
      <c r="C69" s="104"/>
      <c r="D69" s="112"/>
      <c r="E69" s="112"/>
      <c r="F69" s="24">
        <v>2024</v>
      </c>
      <c r="G69" s="74">
        <f t="shared" si="10"/>
        <v>0</v>
      </c>
      <c r="H69" s="75"/>
      <c r="I69" s="75"/>
      <c r="J69" s="75"/>
      <c r="K69" s="75"/>
    </row>
    <row r="70" spans="1:11" ht="12.75">
      <c r="A70" s="114"/>
      <c r="B70" s="115"/>
      <c r="C70" s="104"/>
      <c r="D70" s="112"/>
      <c r="E70" s="112"/>
      <c r="F70" s="24">
        <v>2025</v>
      </c>
      <c r="G70" s="74">
        <f t="shared" si="10"/>
        <v>0</v>
      </c>
      <c r="H70" s="75"/>
      <c r="I70" s="75"/>
      <c r="J70" s="75"/>
      <c r="K70" s="75"/>
    </row>
    <row r="71" spans="1:11" ht="13.5" customHeight="1">
      <c r="A71" s="114"/>
      <c r="B71" s="113" t="s">
        <v>33</v>
      </c>
      <c r="C71" s="113"/>
      <c r="D71" s="113"/>
      <c r="E71" s="113"/>
      <c r="F71" s="113"/>
      <c r="G71" s="73">
        <f>G65+G66+G67+G68+G69+G70</f>
        <v>0</v>
      </c>
      <c r="H71" s="73">
        <f>SUM(H65:H70)</f>
        <v>0</v>
      </c>
      <c r="I71" s="73">
        <f>SUM(I65:I70)</f>
        <v>0</v>
      </c>
      <c r="J71" s="73">
        <f>SUM(J65:J70)</f>
        <v>0</v>
      </c>
      <c r="K71" s="73">
        <f>SUM(K65:K70)</f>
        <v>0</v>
      </c>
    </row>
    <row r="72" spans="1:11" ht="36.75" customHeight="1">
      <c r="A72" s="114" t="s">
        <v>40</v>
      </c>
      <c r="B72" s="115" t="s">
        <v>41</v>
      </c>
      <c r="C72" s="104" t="s">
        <v>4</v>
      </c>
      <c r="D72" s="112">
        <v>2020</v>
      </c>
      <c r="E72" s="112">
        <v>2025</v>
      </c>
      <c r="F72" s="24">
        <v>2020</v>
      </c>
      <c r="G72" s="74">
        <f aca="true" t="shared" si="11" ref="G72:G77">H72+I72+J72+K72</f>
        <v>0</v>
      </c>
      <c r="H72" s="75"/>
      <c r="I72" s="75"/>
      <c r="J72" s="75"/>
      <c r="K72" s="75"/>
    </row>
    <row r="73" spans="1:11" ht="36.75" customHeight="1">
      <c r="A73" s="114"/>
      <c r="B73" s="115"/>
      <c r="C73" s="104"/>
      <c r="D73" s="112"/>
      <c r="E73" s="112"/>
      <c r="F73" s="24">
        <v>2021</v>
      </c>
      <c r="G73" s="74">
        <f t="shared" si="11"/>
        <v>0</v>
      </c>
      <c r="H73" s="75"/>
      <c r="I73" s="75"/>
      <c r="J73" s="75"/>
      <c r="K73" s="75"/>
    </row>
    <row r="74" spans="1:11" ht="36.75" customHeight="1">
      <c r="A74" s="114"/>
      <c r="B74" s="115"/>
      <c r="C74" s="104"/>
      <c r="D74" s="112"/>
      <c r="E74" s="112"/>
      <c r="F74" s="24">
        <v>2022</v>
      </c>
      <c r="G74" s="74">
        <f t="shared" si="11"/>
        <v>0</v>
      </c>
      <c r="H74" s="75"/>
      <c r="I74" s="75"/>
      <c r="J74" s="75"/>
      <c r="K74" s="75"/>
    </row>
    <row r="75" spans="1:11" ht="12.75">
      <c r="A75" s="114"/>
      <c r="B75" s="115"/>
      <c r="C75" s="104"/>
      <c r="D75" s="112"/>
      <c r="E75" s="112"/>
      <c r="F75" s="24">
        <v>2023</v>
      </c>
      <c r="G75" s="74">
        <f t="shared" si="11"/>
        <v>0</v>
      </c>
      <c r="H75" s="75"/>
      <c r="I75" s="75"/>
      <c r="J75" s="75"/>
      <c r="K75" s="75"/>
    </row>
    <row r="76" spans="1:11" ht="17.25" customHeight="1">
      <c r="A76" s="114"/>
      <c r="B76" s="115"/>
      <c r="C76" s="104"/>
      <c r="D76" s="112"/>
      <c r="E76" s="112"/>
      <c r="F76" s="24">
        <v>2024</v>
      </c>
      <c r="G76" s="74">
        <f t="shared" si="11"/>
        <v>0</v>
      </c>
      <c r="H76" s="75"/>
      <c r="I76" s="75"/>
      <c r="J76" s="75"/>
      <c r="K76" s="75"/>
    </row>
    <row r="77" spans="1:11" ht="12.75">
      <c r="A77" s="114"/>
      <c r="B77" s="115"/>
      <c r="C77" s="104"/>
      <c r="D77" s="112"/>
      <c r="E77" s="112"/>
      <c r="F77" s="24">
        <v>2025</v>
      </c>
      <c r="G77" s="74">
        <f t="shared" si="11"/>
        <v>0</v>
      </c>
      <c r="H77" s="75"/>
      <c r="I77" s="75"/>
      <c r="J77" s="75"/>
      <c r="K77" s="75"/>
    </row>
    <row r="78" spans="1:11" ht="13.5" customHeight="1">
      <c r="A78" s="114"/>
      <c r="B78" s="113" t="s">
        <v>33</v>
      </c>
      <c r="C78" s="113"/>
      <c r="D78" s="113"/>
      <c r="E78" s="113"/>
      <c r="F78" s="113"/>
      <c r="G78" s="73">
        <f>SUM(G72:G77)</f>
        <v>0</v>
      </c>
      <c r="H78" s="73">
        <f>SUM(H72:H77)</f>
        <v>0</v>
      </c>
      <c r="I78" s="73">
        <f>SUM(I72:I77)</f>
        <v>0</v>
      </c>
      <c r="J78" s="73">
        <f>SUM(J72:J77)</f>
        <v>0</v>
      </c>
      <c r="K78" s="73">
        <f>SUM(K72:K77)</f>
        <v>0</v>
      </c>
    </row>
    <row r="79" spans="1:11" ht="21.75" customHeight="1">
      <c r="A79" s="114" t="s">
        <v>42</v>
      </c>
      <c r="B79" s="115" t="s">
        <v>43</v>
      </c>
      <c r="C79" s="104" t="s">
        <v>4</v>
      </c>
      <c r="D79" s="112">
        <v>2020</v>
      </c>
      <c r="E79" s="112">
        <v>2025</v>
      </c>
      <c r="F79" s="24">
        <v>2020</v>
      </c>
      <c r="G79" s="74">
        <f aca="true" t="shared" si="12" ref="G79:G84">H79+I79+J79+K79</f>
        <v>0</v>
      </c>
      <c r="H79" s="75"/>
      <c r="I79" s="75"/>
      <c r="J79" s="75"/>
      <c r="K79" s="75"/>
    </row>
    <row r="80" spans="1:11" ht="21" customHeight="1">
      <c r="A80" s="114"/>
      <c r="B80" s="115"/>
      <c r="C80" s="104"/>
      <c r="D80" s="112"/>
      <c r="E80" s="112"/>
      <c r="F80" s="24">
        <v>2021</v>
      </c>
      <c r="G80" s="74">
        <f t="shared" si="12"/>
        <v>0</v>
      </c>
      <c r="H80" s="75"/>
      <c r="I80" s="75"/>
      <c r="J80" s="75"/>
      <c r="K80" s="75"/>
    </row>
    <row r="81" spans="1:11" ht="18" customHeight="1">
      <c r="A81" s="114"/>
      <c r="B81" s="115"/>
      <c r="C81" s="104"/>
      <c r="D81" s="112"/>
      <c r="E81" s="112"/>
      <c r="F81" s="24">
        <v>2022</v>
      </c>
      <c r="G81" s="74">
        <f t="shared" si="12"/>
        <v>0</v>
      </c>
      <c r="H81" s="75"/>
      <c r="I81" s="75"/>
      <c r="J81" s="75"/>
      <c r="K81" s="75"/>
    </row>
    <row r="82" spans="1:11" ht="18" customHeight="1">
      <c r="A82" s="114"/>
      <c r="B82" s="115"/>
      <c r="C82" s="104"/>
      <c r="D82" s="112"/>
      <c r="E82" s="112"/>
      <c r="F82" s="24">
        <v>2023</v>
      </c>
      <c r="G82" s="74">
        <f t="shared" si="12"/>
        <v>0</v>
      </c>
      <c r="H82" s="75"/>
      <c r="I82" s="75"/>
      <c r="J82" s="75"/>
      <c r="K82" s="75"/>
    </row>
    <row r="83" spans="1:11" ht="18.75" customHeight="1">
      <c r="A83" s="114"/>
      <c r="B83" s="115"/>
      <c r="C83" s="104"/>
      <c r="D83" s="112"/>
      <c r="E83" s="112"/>
      <c r="F83" s="24">
        <v>2024</v>
      </c>
      <c r="G83" s="74">
        <f t="shared" si="12"/>
        <v>0</v>
      </c>
      <c r="H83" s="75"/>
      <c r="I83" s="75"/>
      <c r="J83" s="75"/>
      <c r="K83" s="75"/>
    </row>
    <row r="84" spans="1:11" ht="18.75" customHeight="1">
      <c r="A84" s="114"/>
      <c r="B84" s="115"/>
      <c r="C84" s="104"/>
      <c r="D84" s="112"/>
      <c r="E84" s="112"/>
      <c r="F84" s="24">
        <v>2025</v>
      </c>
      <c r="G84" s="74">
        <f t="shared" si="12"/>
        <v>0</v>
      </c>
      <c r="H84" s="75"/>
      <c r="I84" s="75"/>
      <c r="J84" s="75"/>
      <c r="K84" s="75"/>
    </row>
    <row r="85" spans="1:11" ht="13.5">
      <c r="A85" s="114"/>
      <c r="B85" s="113" t="s">
        <v>33</v>
      </c>
      <c r="C85" s="113"/>
      <c r="D85" s="113"/>
      <c r="E85" s="113"/>
      <c r="F85" s="113"/>
      <c r="G85" s="73">
        <f>SUM(G79:G84)</f>
        <v>0</v>
      </c>
      <c r="H85" s="73">
        <f>SUM(H79:H84)</f>
        <v>0</v>
      </c>
      <c r="I85" s="73">
        <f>SUM(I79:I84)</f>
        <v>0</v>
      </c>
      <c r="J85" s="73">
        <f>SUM(J79:J84)</f>
        <v>0</v>
      </c>
      <c r="K85" s="73">
        <f>SUM(K79:K84)</f>
        <v>0</v>
      </c>
    </row>
    <row r="86" spans="1:11" ht="18.75" customHeight="1">
      <c r="A86" s="114" t="s">
        <v>44</v>
      </c>
      <c r="B86" s="115" t="s">
        <v>45</v>
      </c>
      <c r="C86" s="104" t="s">
        <v>4</v>
      </c>
      <c r="D86" s="112">
        <v>2020</v>
      </c>
      <c r="E86" s="112">
        <v>2025</v>
      </c>
      <c r="F86" s="24">
        <v>2020</v>
      </c>
      <c r="G86" s="74">
        <f aca="true" t="shared" si="13" ref="G86:G91">H86+I86+J86+K86</f>
        <v>0</v>
      </c>
      <c r="H86" s="75"/>
      <c r="I86" s="75"/>
      <c r="J86" s="75"/>
      <c r="K86" s="75"/>
    </row>
    <row r="87" spans="1:11" ht="18.75" customHeight="1">
      <c r="A87" s="114"/>
      <c r="B87" s="115"/>
      <c r="C87" s="104"/>
      <c r="D87" s="112"/>
      <c r="E87" s="112"/>
      <c r="F87" s="24">
        <v>2021</v>
      </c>
      <c r="G87" s="74">
        <f t="shared" si="13"/>
        <v>0</v>
      </c>
      <c r="H87" s="75"/>
      <c r="I87" s="75"/>
      <c r="J87" s="75"/>
      <c r="K87" s="75"/>
    </row>
    <row r="88" spans="1:11" ht="18.75" customHeight="1">
      <c r="A88" s="114"/>
      <c r="B88" s="115"/>
      <c r="C88" s="104"/>
      <c r="D88" s="112"/>
      <c r="E88" s="112"/>
      <c r="F88" s="24">
        <v>2022</v>
      </c>
      <c r="G88" s="74">
        <f t="shared" si="13"/>
        <v>0</v>
      </c>
      <c r="H88" s="75"/>
      <c r="I88" s="75"/>
      <c r="J88" s="75"/>
      <c r="K88" s="75"/>
    </row>
    <row r="89" spans="1:11" ht="18.75" customHeight="1">
      <c r="A89" s="114"/>
      <c r="B89" s="115"/>
      <c r="C89" s="104"/>
      <c r="D89" s="112"/>
      <c r="E89" s="112"/>
      <c r="F89" s="24">
        <v>2023</v>
      </c>
      <c r="G89" s="74">
        <f t="shared" si="13"/>
        <v>0</v>
      </c>
      <c r="H89" s="75"/>
      <c r="I89" s="75"/>
      <c r="J89" s="75"/>
      <c r="K89" s="75"/>
    </row>
    <row r="90" spans="1:11" ht="18.75" customHeight="1">
      <c r="A90" s="114"/>
      <c r="B90" s="115"/>
      <c r="C90" s="104"/>
      <c r="D90" s="112"/>
      <c r="E90" s="112"/>
      <c r="F90" s="24">
        <v>2024</v>
      </c>
      <c r="G90" s="74">
        <f t="shared" si="13"/>
        <v>0</v>
      </c>
      <c r="H90" s="75"/>
      <c r="I90" s="75"/>
      <c r="J90" s="75"/>
      <c r="K90" s="75"/>
    </row>
    <row r="91" spans="1:11" ht="18" customHeight="1">
      <c r="A91" s="114"/>
      <c r="B91" s="115"/>
      <c r="C91" s="104"/>
      <c r="D91" s="112"/>
      <c r="E91" s="112"/>
      <c r="F91" s="24">
        <v>2025</v>
      </c>
      <c r="G91" s="74">
        <f t="shared" si="13"/>
        <v>0</v>
      </c>
      <c r="H91" s="75"/>
      <c r="I91" s="75"/>
      <c r="J91" s="75"/>
      <c r="K91" s="75"/>
    </row>
    <row r="92" spans="1:11" ht="13.5" customHeight="1">
      <c r="A92" s="114"/>
      <c r="B92" s="113" t="s">
        <v>33</v>
      </c>
      <c r="C92" s="113"/>
      <c r="D92" s="113"/>
      <c r="E92" s="113"/>
      <c r="F92" s="113"/>
      <c r="G92" s="73">
        <f>SUM(G86:G91)</f>
        <v>0</v>
      </c>
      <c r="H92" s="73">
        <f>SUM(H86:H91)</f>
        <v>0</v>
      </c>
      <c r="I92" s="73">
        <f>SUM(I86:I91)</f>
        <v>0</v>
      </c>
      <c r="J92" s="73">
        <f>SUM(J86:J91)</f>
        <v>0</v>
      </c>
      <c r="K92" s="73">
        <f>SUM(K86:K91)</f>
        <v>0</v>
      </c>
    </row>
    <row r="93" spans="1:11" ht="12.75" customHeight="1">
      <c r="A93" s="114" t="s">
        <v>46</v>
      </c>
      <c r="B93" s="115" t="s">
        <v>47</v>
      </c>
      <c r="C93" s="104" t="s">
        <v>4</v>
      </c>
      <c r="D93" s="112">
        <v>2020</v>
      </c>
      <c r="E93" s="112">
        <v>2025</v>
      </c>
      <c r="F93" s="24">
        <v>2020</v>
      </c>
      <c r="G93" s="74">
        <f>H93+I93+J93+K93</f>
        <v>0</v>
      </c>
      <c r="H93" s="73"/>
      <c r="I93" s="73"/>
      <c r="J93" s="73"/>
      <c r="K93" s="73"/>
    </row>
    <row r="94" spans="1:11" ht="12.75" customHeight="1">
      <c r="A94" s="114"/>
      <c r="B94" s="115"/>
      <c r="C94" s="104"/>
      <c r="D94" s="112"/>
      <c r="E94" s="112"/>
      <c r="F94" s="24">
        <v>2021</v>
      </c>
      <c r="G94" s="74"/>
      <c r="H94" s="73"/>
      <c r="I94" s="73"/>
      <c r="J94" s="73"/>
      <c r="K94" s="73"/>
    </row>
    <row r="95" spans="1:11" ht="12.75" customHeight="1">
      <c r="A95" s="114"/>
      <c r="B95" s="115"/>
      <c r="C95" s="104"/>
      <c r="D95" s="112"/>
      <c r="E95" s="112"/>
      <c r="F95" s="24">
        <v>2022</v>
      </c>
      <c r="G95" s="74"/>
      <c r="H95" s="73"/>
      <c r="I95" s="73"/>
      <c r="J95" s="73"/>
      <c r="K95" s="73"/>
    </row>
    <row r="96" spans="1:11" ht="12.75" customHeight="1">
      <c r="A96" s="114"/>
      <c r="B96" s="115"/>
      <c r="C96" s="104"/>
      <c r="D96" s="112"/>
      <c r="E96" s="112"/>
      <c r="F96" s="24">
        <v>2023</v>
      </c>
      <c r="G96" s="74"/>
      <c r="H96" s="73"/>
      <c r="I96" s="73"/>
      <c r="J96" s="73"/>
      <c r="K96" s="73"/>
    </row>
    <row r="97" spans="1:11" ht="12.75">
      <c r="A97" s="114"/>
      <c r="B97" s="115"/>
      <c r="C97" s="104"/>
      <c r="D97" s="112"/>
      <c r="E97" s="112"/>
      <c r="F97" s="24">
        <v>2024</v>
      </c>
      <c r="G97" s="74">
        <f>H97+I97+J97+K97</f>
        <v>0</v>
      </c>
      <c r="H97" s="73"/>
      <c r="I97" s="73"/>
      <c r="J97" s="73"/>
      <c r="K97" s="73"/>
    </row>
    <row r="98" spans="1:11" ht="12.75">
      <c r="A98" s="114"/>
      <c r="B98" s="115"/>
      <c r="C98" s="104"/>
      <c r="D98" s="112"/>
      <c r="E98" s="112"/>
      <c r="F98" s="24">
        <v>2025</v>
      </c>
      <c r="G98" s="74">
        <f>H98+I98+J98+K98</f>
        <v>0</v>
      </c>
      <c r="H98" s="73"/>
      <c r="I98" s="73"/>
      <c r="J98" s="73"/>
      <c r="K98" s="73"/>
    </row>
    <row r="99" spans="1:11" ht="13.5" customHeight="1">
      <c r="A99" s="114"/>
      <c r="B99" s="113" t="s">
        <v>33</v>
      </c>
      <c r="C99" s="113"/>
      <c r="D99" s="113"/>
      <c r="E99" s="113"/>
      <c r="F99" s="113"/>
      <c r="G99" s="73">
        <f>SUM(G93:G98)</f>
        <v>0</v>
      </c>
      <c r="H99" s="73">
        <f>SUM(H93:H98)</f>
        <v>0</v>
      </c>
      <c r="I99" s="73">
        <f>SUM(I93:I98)</f>
        <v>0</v>
      </c>
      <c r="J99" s="73">
        <f>SUM(J93:J98)</f>
        <v>0</v>
      </c>
      <c r="K99" s="73">
        <f>SUM(K93:K98)</f>
        <v>0</v>
      </c>
    </row>
    <row r="100" spans="1:11" ht="12.75" customHeight="1">
      <c r="A100" s="114" t="s">
        <v>48</v>
      </c>
      <c r="B100" s="115" t="s">
        <v>49</v>
      </c>
      <c r="C100" s="104" t="s">
        <v>4</v>
      </c>
      <c r="D100" s="112">
        <v>2020</v>
      </c>
      <c r="E100" s="112">
        <v>2025</v>
      </c>
      <c r="F100" s="24">
        <v>2020</v>
      </c>
      <c r="G100" s="74">
        <f>H100+I100+J100+K100</f>
        <v>0</v>
      </c>
      <c r="H100" s="73"/>
      <c r="I100" s="73"/>
      <c r="J100" s="73"/>
      <c r="K100" s="73"/>
    </row>
    <row r="101" spans="1:11" ht="12.75" customHeight="1">
      <c r="A101" s="114"/>
      <c r="B101" s="115"/>
      <c r="C101" s="104"/>
      <c r="D101" s="112"/>
      <c r="E101" s="112"/>
      <c r="F101" s="24">
        <v>2021</v>
      </c>
      <c r="G101" s="74"/>
      <c r="H101" s="73"/>
      <c r="I101" s="73"/>
      <c r="J101" s="73"/>
      <c r="K101" s="73"/>
    </row>
    <row r="102" spans="1:11" ht="12.75" customHeight="1">
      <c r="A102" s="114"/>
      <c r="B102" s="115"/>
      <c r="C102" s="104"/>
      <c r="D102" s="112"/>
      <c r="E102" s="112"/>
      <c r="F102" s="24">
        <v>2022</v>
      </c>
      <c r="G102" s="74"/>
      <c r="H102" s="73"/>
      <c r="I102" s="73"/>
      <c r="J102" s="73"/>
      <c r="K102" s="73"/>
    </row>
    <row r="103" spans="1:11" ht="12.75" customHeight="1">
      <c r="A103" s="114"/>
      <c r="B103" s="115"/>
      <c r="C103" s="104"/>
      <c r="D103" s="112"/>
      <c r="E103" s="112"/>
      <c r="F103" s="24">
        <v>2023</v>
      </c>
      <c r="G103" s="74"/>
      <c r="H103" s="73"/>
      <c r="I103" s="73"/>
      <c r="J103" s="73"/>
      <c r="K103" s="73"/>
    </row>
    <row r="104" spans="1:11" ht="12.75">
      <c r="A104" s="114"/>
      <c r="B104" s="115"/>
      <c r="C104" s="104"/>
      <c r="D104" s="112"/>
      <c r="E104" s="112"/>
      <c r="F104" s="24">
        <v>2024</v>
      </c>
      <c r="G104" s="74">
        <f>H104+I104+J104+K104</f>
        <v>0</v>
      </c>
      <c r="H104" s="73"/>
      <c r="I104" s="73"/>
      <c r="J104" s="73"/>
      <c r="K104" s="73"/>
    </row>
    <row r="105" spans="1:11" ht="12.75">
      <c r="A105" s="114"/>
      <c r="B105" s="115"/>
      <c r="C105" s="104"/>
      <c r="D105" s="112"/>
      <c r="E105" s="112"/>
      <c r="F105" s="24">
        <v>2025</v>
      </c>
      <c r="G105" s="74">
        <f>H105+I105+J105+K105</f>
        <v>0</v>
      </c>
      <c r="H105" s="73"/>
      <c r="I105" s="73"/>
      <c r="J105" s="73"/>
      <c r="K105" s="73"/>
    </row>
    <row r="106" spans="1:11" ht="13.5" customHeight="1">
      <c r="A106" s="114"/>
      <c r="B106" s="113" t="s">
        <v>33</v>
      </c>
      <c r="C106" s="113"/>
      <c r="D106" s="113"/>
      <c r="E106" s="113"/>
      <c r="F106" s="113"/>
      <c r="G106" s="73">
        <f>SUM(G100:G105)</f>
        <v>0</v>
      </c>
      <c r="H106" s="73">
        <f>SUM(H100:H105)</f>
        <v>0</v>
      </c>
      <c r="I106" s="73">
        <f>SUM(I100:I105)</f>
        <v>0</v>
      </c>
      <c r="J106" s="73">
        <f>SUM(J100:J105)</f>
        <v>0</v>
      </c>
      <c r="K106" s="73">
        <f>SUM(K100:K105)</f>
        <v>0</v>
      </c>
    </row>
    <row r="107" spans="1:11" ht="13.5" customHeight="1">
      <c r="A107" s="133" t="s">
        <v>5</v>
      </c>
      <c r="B107" s="113" t="s">
        <v>50</v>
      </c>
      <c r="C107" s="104" t="s">
        <v>4</v>
      </c>
      <c r="D107" s="112">
        <v>2020</v>
      </c>
      <c r="E107" s="112">
        <v>2025</v>
      </c>
      <c r="F107" s="24">
        <v>2020</v>
      </c>
      <c r="G107" s="71">
        <f aca="true" t="shared" si="14" ref="G107:K113">G114+G121+G128+G135</f>
        <v>22.4</v>
      </c>
      <c r="H107" s="71">
        <f t="shared" si="14"/>
        <v>0</v>
      </c>
      <c r="I107" s="71">
        <f t="shared" si="14"/>
        <v>0</v>
      </c>
      <c r="J107" s="71">
        <f>J114+J121+J128+J135</f>
        <v>22.4</v>
      </c>
      <c r="K107" s="71">
        <f t="shared" si="14"/>
        <v>0</v>
      </c>
    </row>
    <row r="108" spans="1:11" ht="13.5" customHeight="1">
      <c r="A108" s="133"/>
      <c r="B108" s="113"/>
      <c r="C108" s="104"/>
      <c r="D108" s="112"/>
      <c r="E108" s="112"/>
      <c r="F108" s="24">
        <v>2021</v>
      </c>
      <c r="G108" s="71">
        <f t="shared" si="14"/>
        <v>35.1</v>
      </c>
      <c r="H108" s="71">
        <f t="shared" si="14"/>
        <v>0</v>
      </c>
      <c r="I108" s="71">
        <f t="shared" si="14"/>
        <v>0</v>
      </c>
      <c r="J108" s="71">
        <f t="shared" si="14"/>
        <v>35.1</v>
      </c>
      <c r="K108" s="71">
        <f t="shared" si="14"/>
        <v>0</v>
      </c>
    </row>
    <row r="109" spans="1:11" ht="13.5" customHeight="1">
      <c r="A109" s="133"/>
      <c r="B109" s="113"/>
      <c r="C109" s="104"/>
      <c r="D109" s="112"/>
      <c r="E109" s="112"/>
      <c r="F109" s="24">
        <v>2022</v>
      </c>
      <c r="G109" s="71">
        <f t="shared" si="14"/>
        <v>34.4</v>
      </c>
      <c r="H109" s="71">
        <f t="shared" si="14"/>
        <v>0</v>
      </c>
      <c r="I109" s="71">
        <f t="shared" si="14"/>
        <v>0</v>
      </c>
      <c r="J109" s="71">
        <f t="shared" si="14"/>
        <v>34.4</v>
      </c>
      <c r="K109" s="71">
        <f t="shared" si="14"/>
        <v>0</v>
      </c>
    </row>
    <row r="110" spans="1:11" ht="13.5" customHeight="1">
      <c r="A110" s="133"/>
      <c r="B110" s="113"/>
      <c r="C110" s="104"/>
      <c r="D110" s="112"/>
      <c r="E110" s="112"/>
      <c r="F110" s="24">
        <v>2023</v>
      </c>
      <c r="G110" s="71">
        <f t="shared" si="14"/>
        <v>33.5</v>
      </c>
      <c r="H110" s="71">
        <f t="shared" si="14"/>
        <v>0</v>
      </c>
      <c r="I110" s="71">
        <f t="shared" si="14"/>
        <v>0</v>
      </c>
      <c r="J110" s="71">
        <f t="shared" si="14"/>
        <v>33.5</v>
      </c>
      <c r="K110" s="71">
        <f t="shared" si="14"/>
        <v>0</v>
      </c>
    </row>
    <row r="111" spans="1:11" ht="13.5">
      <c r="A111" s="133"/>
      <c r="B111" s="113"/>
      <c r="C111" s="104"/>
      <c r="D111" s="112"/>
      <c r="E111" s="112"/>
      <c r="F111" s="24">
        <v>2024</v>
      </c>
      <c r="G111" s="71">
        <f t="shared" si="14"/>
        <v>38.072</v>
      </c>
      <c r="H111" s="71">
        <f t="shared" si="14"/>
        <v>0</v>
      </c>
      <c r="I111" s="71">
        <f t="shared" si="14"/>
        <v>0</v>
      </c>
      <c r="J111" s="71">
        <f t="shared" si="14"/>
        <v>38.072</v>
      </c>
      <c r="K111" s="71">
        <f t="shared" si="14"/>
        <v>0</v>
      </c>
    </row>
    <row r="112" spans="1:11" ht="13.5">
      <c r="A112" s="133"/>
      <c r="B112" s="113"/>
      <c r="C112" s="104"/>
      <c r="D112" s="112"/>
      <c r="E112" s="112"/>
      <c r="F112" s="24">
        <v>2025</v>
      </c>
      <c r="G112" s="71">
        <f t="shared" si="14"/>
        <v>39.595</v>
      </c>
      <c r="H112" s="71">
        <f t="shared" si="14"/>
        <v>0</v>
      </c>
      <c r="I112" s="71">
        <f t="shared" si="14"/>
        <v>0</v>
      </c>
      <c r="J112" s="71">
        <f t="shared" si="14"/>
        <v>39.595</v>
      </c>
      <c r="K112" s="71">
        <f t="shared" si="14"/>
        <v>0</v>
      </c>
    </row>
    <row r="113" spans="1:11" ht="13.5" customHeight="1">
      <c r="A113" s="133"/>
      <c r="B113" s="113" t="s">
        <v>29</v>
      </c>
      <c r="C113" s="113"/>
      <c r="D113" s="113"/>
      <c r="E113" s="113"/>
      <c r="F113" s="113"/>
      <c r="G113" s="71">
        <f t="shared" si="14"/>
        <v>203.067</v>
      </c>
      <c r="H113" s="71">
        <f t="shared" si="14"/>
        <v>0</v>
      </c>
      <c r="I113" s="71">
        <f t="shared" si="14"/>
        <v>0</v>
      </c>
      <c r="J113" s="71">
        <f t="shared" si="14"/>
        <v>203.067</v>
      </c>
      <c r="K113" s="71">
        <f t="shared" si="14"/>
        <v>0</v>
      </c>
    </row>
    <row r="114" spans="1:11" ht="12.75">
      <c r="A114" s="114" t="s">
        <v>51</v>
      </c>
      <c r="B114" s="136" t="s">
        <v>139</v>
      </c>
      <c r="C114" s="104" t="s">
        <v>4</v>
      </c>
      <c r="D114" s="112">
        <v>2020</v>
      </c>
      <c r="E114" s="112">
        <v>2025</v>
      </c>
      <c r="F114" s="24">
        <v>2020</v>
      </c>
      <c r="G114" s="74">
        <f aca="true" t="shared" si="15" ref="G114:G119">H114+I114+J114+K114</f>
        <v>22.4</v>
      </c>
      <c r="H114" s="75"/>
      <c r="I114" s="75"/>
      <c r="J114" s="76">
        <v>22.4</v>
      </c>
      <c r="K114" s="75"/>
    </row>
    <row r="115" spans="1:11" ht="12.75">
      <c r="A115" s="114"/>
      <c r="B115" s="136"/>
      <c r="C115" s="104"/>
      <c r="D115" s="112"/>
      <c r="E115" s="112"/>
      <c r="F115" s="24">
        <v>2021</v>
      </c>
      <c r="G115" s="74">
        <f t="shared" si="15"/>
        <v>35.1</v>
      </c>
      <c r="H115" s="75"/>
      <c r="I115" s="75"/>
      <c r="J115" s="75">
        <v>35.1</v>
      </c>
      <c r="K115" s="75"/>
    </row>
    <row r="116" spans="1:11" ht="12.75">
      <c r="A116" s="114"/>
      <c r="B116" s="136"/>
      <c r="C116" s="104"/>
      <c r="D116" s="112"/>
      <c r="E116" s="112"/>
      <c r="F116" s="24">
        <v>2022</v>
      </c>
      <c r="G116" s="74">
        <f t="shared" si="15"/>
        <v>34.4</v>
      </c>
      <c r="H116" s="75"/>
      <c r="I116" s="75"/>
      <c r="J116" s="76">
        <v>34.4</v>
      </c>
      <c r="K116" s="75"/>
    </row>
    <row r="117" spans="1:11" ht="12.75">
      <c r="A117" s="114"/>
      <c r="B117" s="136"/>
      <c r="C117" s="104"/>
      <c r="D117" s="112"/>
      <c r="E117" s="112"/>
      <c r="F117" s="24">
        <v>2023</v>
      </c>
      <c r="G117" s="74">
        <f t="shared" si="15"/>
        <v>33.5</v>
      </c>
      <c r="H117" s="75"/>
      <c r="I117" s="75"/>
      <c r="J117" s="76">
        <v>33.5</v>
      </c>
      <c r="K117" s="75"/>
    </row>
    <row r="118" spans="1:11" ht="12.75">
      <c r="A118" s="114"/>
      <c r="B118" s="136"/>
      <c r="C118" s="104"/>
      <c r="D118" s="112"/>
      <c r="E118" s="112"/>
      <c r="F118" s="24">
        <v>2024</v>
      </c>
      <c r="G118" s="74">
        <f t="shared" si="15"/>
        <v>38.072</v>
      </c>
      <c r="H118" s="75"/>
      <c r="I118" s="75"/>
      <c r="J118" s="75">
        <v>38.072</v>
      </c>
      <c r="K118" s="75"/>
    </row>
    <row r="119" spans="1:11" ht="12.75">
      <c r="A119" s="114"/>
      <c r="B119" s="136"/>
      <c r="C119" s="104"/>
      <c r="D119" s="112"/>
      <c r="E119" s="112"/>
      <c r="F119" s="24">
        <v>2025</v>
      </c>
      <c r="G119" s="74">
        <f t="shared" si="15"/>
        <v>39.595</v>
      </c>
      <c r="H119" s="75"/>
      <c r="I119" s="75"/>
      <c r="J119" s="75">
        <v>39.595</v>
      </c>
      <c r="K119" s="75"/>
    </row>
    <row r="120" spans="1:11" ht="13.5" customHeight="1">
      <c r="A120" s="114"/>
      <c r="B120" s="113" t="s">
        <v>33</v>
      </c>
      <c r="C120" s="113"/>
      <c r="D120" s="113"/>
      <c r="E120" s="113"/>
      <c r="F120" s="113"/>
      <c r="G120" s="74">
        <f>G114+G115+G116+G117+G118+G119</f>
        <v>203.067</v>
      </c>
      <c r="H120" s="74">
        <f>H114+H115+H116+H117+H118+H119</f>
        <v>0</v>
      </c>
      <c r="I120" s="74">
        <f>I114+I115+I116+I117+I118+I119</f>
        <v>0</v>
      </c>
      <c r="J120" s="74">
        <f>J114+J115+J116+J117+J118+J119</f>
        <v>203.067</v>
      </c>
      <c r="K120" s="74">
        <f>K114+K115+K116+K117+K118+K119</f>
        <v>0</v>
      </c>
    </row>
    <row r="121" spans="1:11" ht="12.75">
      <c r="A121" s="114" t="s">
        <v>52</v>
      </c>
      <c r="B121" s="134" t="s">
        <v>53</v>
      </c>
      <c r="C121" s="135" t="s">
        <v>54</v>
      </c>
      <c r="D121" s="112">
        <v>2020</v>
      </c>
      <c r="E121" s="112">
        <v>2025</v>
      </c>
      <c r="F121" s="24">
        <v>2020</v>
      </c>
      <c r="G121" s="74">
        <f aca="true" t="shared" si="16" ref="G121:G126">H121+I121+J121+K121</f>
        <v>0</v>
      </c>
      <c r="H121" s="75"/>
      <c r="I121" s="75"/>
      <c r="J121" s="75"/>
      <c r="K121" s="75"/>
    </row>
    <row r="122" spans="1:11" ht="12.75">
      <c r="A122" s="114"/>
      <c r="B122" s="134"/>
      <c r="C122" s="135"/>
      <c r="D122" s="112"/>
      <c r="E122" s="112"/>
      <c r="F122" s="24">
        <v>2021</v>
      </c>
      <c r="G122" s="74">
        <f t="shared" si="16"/>
        <v>0</v>
      </c>
      <c r="H122" s="75"/>
      <c r="I122" s="75"/>
      <c r="J122" s="75"/>
      <c r="K122" s="75"/>
    </row>
    <row r="123" spans="1:11" ht="12.75">
      <c r="A123" s="114"/>
      <c r="B123" s="134"/>
      <c r="C123" s="135"/>
      <c r="D123" s="112"/>
      <c r="E123" s="112"/>
      <c r="F123" s="24">
        <v>2022</v>
      </c>
      <c r="G123" s="74">
        <f t="shared" si="16"/>
        <v>0</v>
      </c>
      <c r="H123" s="75"/>
      <c r="I123" s="75"/>
      <c r="J123" s="75"/>
      <c r="K123" s="75"/>
    </row>
    <row r="124" spans="1:11" ht="12.75">
      <c r="A124" s="114"/>
      <c r="B124" s="134"/>
      <c r="C124" s="135"/>
      <c r="D124" s="112"/>
      <c r="E124" s="112"/>
      <c r="F124" s="24">
        <v>2023</v>
      </c>
      <c r="G124" s="74">
        <f t="shared" si="16"/>
        <v>0</v>
      </c>
      <c r="H124" s="75"/>
      <c r="I124" s="75"/>
      <c r="J124" s="75"/>
      <c r="K124" s="75"/>
    </row>
    <row r="125" spans="1:11" ht="12.75">
      <c r="A125" s="114"/>
      <c r="B125" s="134"/>
      <c r="C125" s="135"/>
      <c r="D125" s="112"/>
      <c r="E125" s="112"/>
      <c r="F125" s="24">
        <v>2024</v>
      </c>
      <c r="G125" s="74">
        <f t="shared" si="16"/>
        <v>0</v>
      </c>
      <c r="H125" s="75"/>
      <c r="I125" s="75"/>
      <c r="J125" s="75"/>
      <c r="K125" s="75"/>
    </row>
    <row r="126" spans="1:11" ht="23.25" customHeight="1">
      <c r="A126" s="114"/>
      <c r="B126" s="134"/>
      <c r="C126" s="135"/>
      <c r="D126" s="112"/>
      <c r="E126" s="112"/>
      <c r="F126" s="24">
        <v>2025</v>
      </c>
      <c r="G126" s="74">
        <f t="shared" si="16"/>
        <v>0</v>
      </c>
      <c r="H126" s="75"/>
      <c r="I126" s="75"/>
      <c r="J126" s="75"/>
      <c r="K126" s="75"/>
    </row>
    <row r="127" spans="1:11" ht="13.5" customHeight="1">
      <c r="A127" s="29"/>
      <c r="B127" s="113" t="s">
        <v>33</v>
      </c>
      <c r="C127" s="113"/>
      <c r="D127" s="113"/>
      <c r="E127" s="113"/>
      <c r="F127" s="72"/>
      <c r="G127" s="74">
        <f>G121+G122+G123+G124+G125+G126</f>
        <v>0</v>
      </c>
      <c r="H127" s="74">
        <f>H121+H122+H123+H124+H125+H126</f>
        <v>0</v>
      </c>
      <c r="I127" s="74">
        <f>I121+I122+I123+I124+I125+I126</f>
        <v>0</v>
      </c>
      <c r="J127" s="74">
        <f>J121+J122+J123+J124+J125+J126</f>
        <v>0</v>
      </c>
      <c r="K127" s="74">
        <f>K121+K122+K123+K124+K125+K126</f>
        <v>0</v>
      </c>
    </row>
    <row r="128" spans="1:11" ht="12.75">
      <c r="A128" s="114" t="s">
        <v>55</v>
      </c>
      <c r="B128" s="115" t="s">
        <v>167</v>
      </c>
      <c r="C128" s="135" t="s">
        <v>54</v>
      </c>
      <c r="D128" s="112">
        <v>2020</v>
      </c>
      <c r="E128" s="112">
        <v>2025</v>
      </c>
      <c r="F128" s="24">
        <v>2020</v>
      </c>
      <c r="G128" s="74">
        <f aca="true" t="shared" si="17" ref="G128:G133">H128+I128+J128+K128</f>
        <v>0</v>
      </c>
      <c r="H128" s="75"/>
      <c r="I128" s="75"/>
      <c r="J128" s="75"/>
      <c r="K128" s="75"/>
    </row>
    <row r="129" spans="1:11" ht="12.75">
      <c r="A129" s="114"/>
      <c r="B129" s="115"/>
      <c r="C129" s="135"/>
      <c r="D129" s="112"/>
      <c r="E129" s="112"/>
      <c r="F129" s="24">
        <v>2021</v>
      </c>
      <c r="G129" s="74">
        <f t="shared" si="17"/>
        <v>0</v>
      </c>
      <c r="H129" s="75"/>
      <c r="I129" s="75"/>
      <c r="J129" s="75"/>
      <c r="K129" s="75"/>
    </row>
    <row r="130" spans="1:11" ht="12.75">
      <c r="A130" s="114"/>
      <c r="B130" s="115"/>
      <c r="C130" s="135"/>
      <c r="D130" s="112"/>
      <c r="E130" s="112"/>
      <c r="F130" s="24">
        <v>2022</v>
      </c>
      <c r="G130" s="74">
        <f t="shared" si="17"/>
        <v>0</v>
      </c>
      <c r="H130" s="75"/>
      <c r="I130" s="75"/>
      <c r="J130" s="75"/>
      <c r="K130" s="75"/>
    </row>
    <row r="131" spans="1:11" ht="12.75">
      <c r="A131" s="114"/>
      <c r="B131" s="115"/>
      <c r="C131" s="135"/>
      <c r="D131" s="112"/>
      <c r="E131" s="112"/>
      <c r="F131" s="24">
        <v>2023</v>
      </c>
      <c r="G131" s="74">
        <f t="shared" si="17"/>
        <v>0</v>
      </c>
      <c r="H131" s="75"/>
      <c r="I131" s="75"/>
      <c r="J131" s="75"/>
      <c r="K131" s="75"/>
    </row>
    <row r="132" spans="1:11" ht="12.75">
      <c r="A132" s="114"/>
      <c r="B132" s="115"/>
      <c r="C132" s="135"/>
      <c r="D132" s="112"/>
      <c r="E132" s="112"/>
      <c r="F132" s="24">
        <v>2024</v>
      </c>
      <c r="G132" s="74">
        <f t="shared" si="17"/>
        <v>0</v>
      </c>
      <c r="H132" s="75"/>
      <c r="I132" s="75"/>
      <c r="J132" s="75"/>
      <c r="K132" s="75"/>
    </row>
    <row r="133" spans="1:11" ht="19.5" customHeight="1">
      <c r="A133" s="114"/>
      <c r="B133" s="115"/>
      <c r="C133" s="135"/>
      <c r="D133" s="112"/>
      <c r="E133" s="112"/>
      <c r="F133" s="24">
        <v>2025</v>
      </c>
      <c r="G133" s="74">
        <f t="shared" si="17"/>
        <v>0</v>
      </c>
      <c r="H133" s="75"/>
      <c r="I133" s="75"/>
      <c r="J133" s="75"/>
      <c r="K133" s="75"/>
    </row>
    <row r="134" spans="1:11" ht="13.5" customHeight="1">
      <c r="A134" s="29"/>
      <c r="B134" s="113" t="s">
        <v>33</v>
      </c>
      <c r="C134" s="113"/>
      <c r="D134" s="113"/>
      <c r="E134" s="113"/>
      <c r="F134" s="72"/>
      <c r="G134" s="74">
        <f>G128+G129+G130+G131+G132+G133</f>
        <v>0</v>
      </c>
      <c r="H134" s="74">
        <f>H128+H129+H130+H131+H132+H133</f>
        <v>0</v>
      </c>
      <c r="I134" s="74">
        <f>I128+I129+I130+I131+I132+I133</f>
        <v>0</v>
      </c>
      <c r="J134" s="74">
        <f>J128+J129+J130+J131+J132+J133</f>
        <v>0</v>
      </c>
      <c r="K134" s="74">
        <f>K128+K129+K130+K131+K132+K133</f>
        <v>0</v>
      </c>
    </row>
    <row r="135" spans="1:11" ht="12.75" customHeight="1">
      <c r="A135" s="114" t="s">
        <v>56</v>
      </c>
      <c r="B135" s="115" t="s">
        <v>57</v>
      </c>
      <c r="C135" s="104" t="s">
        <v>15</v>
      </c>
      <c r="D135" s="112">
        <v>2020</v>
      </c>
      <c r="E135" s="112">
        <v>2025</v>
      </c>
      <c r="F135" s="24">
        <v>2020</v>
      </c>
      <c r="G135" s="74">
        <f aca="true" t="shared" si="18" ref="G135:G140">H135+I135+J135+K135</f>
        <v>0</v>
      </c>
      <c r="H135" s="75"/>
      <c r="I135" s="75"/>
      <c r="J135" s="75"/>
      <c r="K135" s="75"/>
    </row>
    <row r="136" spans="1:11" ht="12.75" customHeight="1">
      <c r="A136" s="114"/>
      <c r="B136" s="115"/>
      <c r="C136" s="104"/>
      <c r="D136" s="112"/>
      <c r="E136" s="112"/>
      <c r="F136" s="24">
        <v>2021</v>
      </c>
      <c r="G136" s="74">
        <f t="shared" si="18"/>
        <v>0</v>
      </c>
      <c r="H136" s="75"/>
      <c r="I136" s="75"/>
      <c r="J136" s="75"/>
      <c r="K136" s="75"/>
    </row>
    <row r="137" spans="1:11" ht="12.75" customHeight="1">
      <c r="A137" s="114"/>
      <c r="B137" s="115"/>
      <c r="C137" s="104"/>
      <c r="D137" s="112"/>
      <c r="E137" s="112"/>
      <c r="F137" s="24">
        <v>2022</v>
      </c>
      <c r="G137" s="74">
        <f t="shared" si="18"/>
        <v>0</v>
      </c>
      <c r="H137" s="75"/>
      <c r="I137" s="75"/>
      <c r="J137" s="75"/>
      <c r="K137" s="75"/>
    </row>
    <row r="138" spans="1:11" ht="12.75" customHeight="1">
      <c r="A138" s="114"/>
      <c r="B138" s="115"/>
      <c r="C138" s="104"/>
      <c r="D138" s="112"/>
      <c r="E138" s="112"/>
      <c r="F138" s="24">
        <v>2023</v>
      </c>
      <c r="G138" s="74">
        <f t="shared" si="18"/>
        <v>0</v>
      </c>
      <c r="H138" s="75"/>
      <c r="I138" s="75"/>
      <c r="J138" s="75"/>
      <c r="K138" s="75"/>
    </row>
    <row r="139" spans="1:11" ht="12.75">
      <c r="A139" s="114"/>
      <c r="B139" s="115"/>
      <c r="C139" s="104"/>
      <c r="D139" s="112"/>
      <c r="E139" s="112"/>
      <c r="F139" s="24">
        <v>2024</v>
      </c>
      <c r="G139" s="74">
        <f t="shared" si="18"/>
        <v>0</v>
      </c>
      <c r="H139" s="75"/>
      <c r="I139" s="75"/>
      <c r="J139" s="75"/>
      <c r="K139" s="75"/>
    </row>
    <row r="140" spans="1:11" ht="12.75">
      <c r="A140" s="114"/>
      <c r="B140" s="115"/>
      <c r="C140" s="104"/>
      <c r="D140" s="112"/>
      <c r="E140" s="112"/>
      <c r="F140" s="24">
        <v>2025</v>
      </c>
      <c r="G140" s="74">
        <f t="shared" si="18"/>
        <v>0</v>
      </c>
      <c r="H140" s="75"/>
      <c r="I140" s="75"/>
      <c r="J140" s="75"/>
      <c r="K140" s="75"/>
    </row>
    <row r="141" spans="1:11" ht="13.5" customHeight="1">
      <c r="A141" s="114"/>
      <c r="B141" s="113" t="s">
        <v>33</v>
      </c>
      <c r="C141" s="113"/>
      <c r="D141" s="113"/>
      <c r="E141" s="113"/>
      <c r="F141" s="113"/>
      <c r="G141" s="74">
        <f>G135+G136+G137+G138+G139+G140</f>
        <v>0</v>
      </c>
      <c r="H141" s="74">
        <f>H135+H136+H137+H138+H139+H140</f>
        <v>0</v>
      </c>
      <c r="I141" s="74">
        <f>I135+I136+I137+I138+I139+I140</f>
        <v>0</v>
      </c>
      <c r="J141" s="74">
        <f>J135+J136+J137+J138+J139+J140</f>
        <v>0</v>
      </c>
      <c r="K141" s="74">
        <f>K135+K136+K137+K138+K139+K140</f>
        <v>0</v>
      </c>
    </row>
    <row r="142" spans="1:11" ht="13.5" customHeight="1">
      <c r="A142" s="133" t="s">
        <v>6</v>
      </c>
      <c r="B142" s="113" t="s">
        <v>58</v>
      </c>
      <c r="C142" s="104" t="s">
        <v>4</v>
      </c>
      <c r="D142" s="112">
        <v>2020</v>
      </c>
      <c r="E142" s="112">
        <v>2025</v>
      </c>
      <c r="F142" s="24">
        <v>2020</v>
      </c>
      <c r="G142" s="71">
        <f>G149</f>
        <v>0</v>
      </c>
      <c r="H142" s="71">
        <f>H149</f>
        <v>0</v>
      </c>
      <c r="I142" s="71">
        <f>I149</f>
        <v>0</v>
      </c>
      <c r="J142" s="71">
        <f>J149</f>
        <v>0</v>
      </c>
      <c r="K142" s="71">
        <f>K149</f>
        <v>0</v>
      </c>
    </row>
    <row r="143" spans="1:11" ht="13.5" customHeight="1">
      <c r="A143" s="133"/>
      <c r="B143" s="113"/>
      <c r="C143" s="104"/>
      <c r="D143" s="112"/>
      <c r="E143" s="112"/>
      <c r="F143" s="24">
        <v>2021</v>
      </c>
      <c r="G143" s="71">
        <f aca="true" t="shared" si="19" ref="G143:K147">G150</f>
        <v>0</v>
      </c>
      <c r="H143" s="71">
        <f t="shared" si="19"/>
        <v>0</v>
      </c>
      <c r="I143" s="71">
        <f t="shared" si="19"/>
        <v>0</v>
      </c>
      <c r="J143" s="71">
        <f t="shared" si="19"/>
        <v>0</v>
      </c>
      <c r="K143" s="71">
        <f t="shared" si="19"/>
        <v>0</v>
      </c>
    </row>
    <row r="144" spans="1:11" ht="13.5" customHeight="1">
      <c r="A144" s="133"/>
      <c r="B144" s="113"/>
      <c r="C144" s="104"/>
      <c r="D144" s="112"/>
      <c r="E144" s="112"/>
      <c r="F144" s="24">
        <v>2022</v>
      </c>
      <c r="G144" s="71">
        <f t="shared" si="19"/>
        <v>0</v>
      </c>
      <c r="H144" s="71">
        <f t="shared" si="19"/>
        <v>0</v>
      </c>
      <c r="I144" s="71">
        <f t="shared" si="19"/>
        <v>0</v>
      </c>
      <c r="J144" s="71">
        <f t="shared" si="19"/>
        <v>0</v>
      </c>
      <c r="K144" s="71">
        <f t="shared" si="19"/>
        <v>0</v>
      </c>
    </row>
    <row r="145" spans="1:11" ht="13.5" customHeight="1">
      <c r="A145" s="133"/>
      <c r="B145" s="113"/>
      <c r="C145" s="104"/>
      <c r="D145" s="112"/>
      <c r="E145" s="112"/>
      <c r="F145" s="24">
        <v>2023</v>
      </c>
      <c r="G145" s="71">
        <f t="shared" si="19"/>
        <v>0</v>
      </c>
      <c r="H145" s="71">
        <f t="shared" si="19"/>
        <v>0</v>
      </c>
      <c r="I145" s="71">
        <f t="shared" si="19"/>
        <v>0</v>
      </c>
      <c r="J145" s="71">
        <f t="shared" si="19"/>
        <v>0</v>
      </c>
      <c r="K145" s="71">
        <f t="shared" si="19"/>
        <v>0</v>
      </c>
    </row>
    <row r="146" spans="1:11" ht="13.5">
      <c r="A146" s="133"/>
      <c r="B146" s="113"/>
      <c r="C146" s="104"/>
      <c r="D146" s="112"/>
      <c r="E146" s="112"/>
      <c r="F146" s="24">
        <v>2024</v>
      </c>
      <c r="G146" s="71">
        <f t="shared" si="19"/>
        <v>0</v>
      </c>
      <c r="H146" s="71">
        <f t="shared" si="19"/>
        <v>0</v>
      </c>
      <c r="I146" s="71">
        <f t="shared" si="19"/>
        <v>0</v>
      </c>
      <c r="J146" s="71">
        <f t="shared" si="19"/>
        <v>0</v>
      </c>
      <c r="K146" s="71">
        <f t="shared" si="19"/>
        <v>0</v>
      </c>
    </row>
    <row r="147" spans="1:11" ht="13.5">
      <c r="A147" s="133"/>
      <c r="B147" s="113"/>
      <c r="C147" s="104"/>
      <c r="D147" s="112"/>
      <c r="E147" s="112"/>
      <c r="F147" s="24">
        <v>2025</v>
      </c>
      <c r="G147" s="71">
        <f t="shared" si="19"/>
        <v>0</v>
      </c>
      <c r="H147" s="71">
        <f t="shared" si="19"/>
        <v>0</v>
      </c>
      <c r="I147" s="71">
        <f t="shared" si="19"/>
        <v>0</v>
      </c>
      <c r="J147" s="71">
        <f t="shared" si="19"/>
        <v>0</v>
      </c>
      <c r="K147" s="71">
        <f t="shared" si="19"/>
        <v>0</v>
      </c>
    </row>
    <row r="148" spans="1:11" ht="13.5" customHeight="1">
      <c r="A148" s="133"/>
      <c r="B148" s="113" t="s">
        <v>33</v>
      </c>
      <c r="C148" s="113"/>
      <c r="D148" s="113"/>
      <c r="E148" s="113"/>
      <c r="F148" s="113"/>
      <c r="G148" s="71">
        <f>G142+G143+G144+G145+G146+G147</f>
        <v>0</v>
      </c>
      <c r="H148" s="71">
        <f>H142+H143+H144+H145+H146+H147</f>
        <v>0</v>
      </c>
      <c r="I148" s="71">
        <f>I142+I143+I144+I145+I146+I147</f>
        <v>0</v>
      </c>
      <c r="J148" s="71">
        <f>J142+J143+J144+J145+J146+J147</f>
        <v>0</v>
      </c>
      <c r="K148" s="71">
        <f>K142+K143+K144+K145+K146+K147</f>
        <v>0</v>
      </c>
    </row>
    <row r="149" spans="1:11" ht="12.75">
      <c r="A149" s="114" t="s">
        <v>59</v>
      </c>
      <c r="B149" s="115" t="s">
        <v>60</v>
      </c>
      <c r="C149" s="104" t="s">
        <v>4</v>
      </c>
      <c r="D149" s="112">
        <v>2020</v>
      </c>
      <c r="E149" s="112">
        <v>2025</v>
      </c>
      <c r="F149" s="24">
        <v>2020</v>
      </c>
      <c r="G149" s="74">
        <f aca="true" t="shared" si="20" ref="G149:G154">H149+I149+J149+K149</f>
        <v>0</v>
      </c>
      <c r="H149" s="75"/>
      <c r="I149" s="75"/>
      <c r="J149" s="75">
        <v>0</v>
      </c>
      <c r="K149" s="75"/>
    </row>
    <row r="150" spans="1:11" ht="12.75">
      <c r="A150" s="114"/>
      <c r="B150" s="115"/>
      <c r="C150" s="104"/>
      <c r="D150" s="112"/>
      <c r="E150" s="112"/>
      <c r="F150" s="24">
        <v>2021</v>
      </c>
      <c r="G150" s="74">
        <f t="shared" si="20"/>
        <v>0</v>
      </c>
      <c r="H150" s="75"/>
      <c r="I150" s="75"/>
      <c r="J150" s="75">
        <v>0</v>
      </c>
      <c r="K150" s="75"/>
    </row>
    <row r="151" spans="1:11" ht="12.75">
      <c r="A151" s="114"/>
      <c r="B151" s="115"/>
      <c r="C151" s="104"/>
      <c r="D151" s="112"/>
      <c r="E151" s="112"/>
      <c r="F151" s="24">
        <v>2022</v>
      </c>
      <c r="G151" s="74">
        <f t="shared" si="20"/>
        <v>0</v>
      </c>
      <c r="H151" s="75"/>
      <c r="I151" s="75"/>
      <c r="J151" s="75">
        <v>0</v>
      </c>
      <c r="K151" s="75"/>
    </row>
    <row r="152" spans="1:11" ht="12.75">
      <c r="A152" s="114"/>
      <c r="B152" s="115"/>
      <c r="C152" s="104"/>
      <c r="D152" s="112"/>
      <c r="E152" s="112"/>
      <c r="F152" s="24">
        <v>2023</v>
      </c>
      <c r="G152" s="74">
        <f t="shared" si="20"/>
        <v>0</v>
      </c>
      <c r="H152" s="75"/>
      <c r="I152" s="75"/>
      <c r="J152" s="75">
        <f>J151*1.04</f>
        <v>0</v>
      </c>
      <c r="K152" s="75"/>
    </row>
    <row r="153" spans="1:11" ht="12.75">
      <c r="A153" s="114"/>
      <c r="B153" s="115"/>
      <c r="C153" s="104"/>
      <c r="D153" s="112"/>
      <c r="E153" s="112"/>
      <c r="F153" s="24">
        <v>2024</v>
      </c>
      <c r="G153" s="74">
        <f t="shared" si="20"/>
        <v>0</v>
      </c>
      <c r="H153" s="75"/>
      <c r="I153" s="75"/>
      <c r="J153" s="75">
        <f>J152*1.04</f>
        <v>0</v>
      </c>
      <c r="K153" s="75"/>
    </row>
    <row r="154" spans="1:11" ht="12.75">
      <c r="A154" s="114"/>
      <c r="B154" s="115"/>
      <c r="C154" s="104"/>
      <c r="D154" s="112"/>
      <c r="E154" s="112"/>
      <c r="F154" s="24">
        <v>2025</v>
      </c>
      <c r="G154" s="74">
        <f t="shared" si="20"/>
        <v>0</v>
      </c>
      <c r="H154" s="75"/>
      <c r="I154" s="75"/>
      <c r="J154" s="75">
        <f>J153*1.04</f>
        <v>0</v>
      </c>
      <c r="K154" s="75"/>
    </row>
    <row r="155" spans="1:11" ht="13.5" customHeight="1">
      <c r="A155" s="114"/>
      <c r="B155" s="113" t="s">
        <v>33</v>
      </c>
      <c r="C155" s="113"/>
      <c r="D155" s="113"/>
      <c r="E155" s="113"/>
      <c r="F155" s="113"/>
      <c r="G155" s="73">
        <f>G149+G150+G151+G152+G153+G154</f>
        <v>0</v>
      </c>
      <c r="H155" s="73">
        <f>H149+H150+H151+H152+H153+H154</f>
        <v>0</v>
      </c>
      <c r="I155" s="73">
        <f>I149+I150+I151+I152+I153+I154</f>
        <v>0</v>
      </c>
      <c r="J155" s="73">
        <f>J149+J150+J151+J152+J153+J154</f>
        <v>0</v>
      </c>
      <c r="K155" s="73">
        <f>K149+K150+K151+K152+K153+K154</f>
        <v>0</v>
      </c>
    </row>
    <row r="156" spans="1:11" ht="13.5">
      <c r="A156" s="133" t="s">
        <v>7</v>
      </c>
      <c r="B156" s="137" t="s">
        <v>171</v>
      </c>
      <c r="C156" s="104" t="s">
        <v>4</v>
      </c>
      <c r="D156" s="112">
        <v>2020</v>
      </c>
      <c r="E156" s="112">
        <v>2025</v>
      </c>
      <c r="F156" s="24">
        <v>2020</v>
      </c>
      <c r="G156" s="79">
        <f aca="true" t="shared" si="21" ref="G156:G161">G170+G163</f>
        <v>128.928</v>
      </c>
      <c r="H156" s="79">
        <f aca="true" t="shared" si="22" ref="H156:H161">H170</f>
        <v>0</v>
      </c>
      <c r="I156" s="79">
        <f aca="true" t="shared" si="23" ref="I156:J161">I170+I163</f>
        <v>113.456</v>
      </c>
      <c r="J156" s="79">
        <f t="shared" si="23"/>
        <v>15.472</v>
      </c>
      <c r="K156" s="71">
        <f>K170</f>
        <v>0</v>
      </c>
    </row>
    <row r="157" spans="1:11" ht="13.5">
      <c r="A157" s="133"/>
      <c r="B157" s="137"/>
      <c r="C157" s="104"/>
      <c r="D157" s="112"/>
      <c r="E157" s="112"/>
      <c r="F157" s="24">
        <v>2021</v>
      </c>
      <c r="G157" s="79">
        <f t="shared" si="21"/>
        <v>253.82899999999998</v>
      </c>
      <c r="H157" s="79">
        <f t="shared" si="22"/>
        <v>0</v>
      </c>
      <c r="I157" s="79">
        <f t="shared" si="23"/>
        <v>103.329</v>
      </c>
      <c r="J157" s="79">
        <f t="shared" si="23"/>
        <v>150.5</v>
      </c>
      <c r="K157" s="71">
        <f>K171</f>
        <v>0</v>
      </c>
    </row>
    <row r="158" spans="1:11" ht="13.5">
      <c r="A158" s="133"/>
      <c r="B158" s="137"/>
      <c r="C158" s="104"/>
      <c r="D158" s="112"/>
      <c r="E158" s="112"/>
      <c r="F158" s="24">
        <v>2022</v>
      </c>
      <c r="G158" s="79">
        <f t="shared" si="21"/>
        <v>245.471</v>
      </c>
      <c r="H158" s="71">
        <f t="shared" si="22"/>
        <v>0</v>
      </c>
      <c r="I158" s="79">
        <f t="shared" si="23"/>
        <v>97.971</v>
      </c>
      <c r="J158" s="79">
        <f t="shared" si="23"/>
        <v>147.5</v>
      </c>
      <c r="K158" s="71">
        <f>K172</f>
        <v>0</v>
      </c>
    </row>
    <row r="159" spans="1:11" ht="13.5">
      <c r="A159" s="133"/>
      <c r="B159" s="137"/>
      <c r="C159" s="104"/>
      <c r="D159" s="112"/>
      <c r="E159" s="112"/>
      <c r="F159" s="24">
        <v>2023</v>
      </c>
      <c r="G159" s="79">
        <f t="shared" si="21"/>
        <v>249.64</v>
      </c>
      <c r="H159" s="71">
        <f t="shared" si="22"/>
        <v>0</v>
      </c>
      <c r="I159" s="79">
        <f t="shared" si="23"/>
        <v>105.84</v>
      </c>
      <c r="J159" s="79">
        <f t="shared" si="23"/>
        <v>143.79999999999998</v>
      </c>
      <c r="K159" s="71">
        <f>K173</f>
        <v>0</v>
      </c>
    </row>
    <row r="160" spans="1:11" ht="13.5">
      <c r="A160" s="133"/>
      <c r="B160" s="137"/>
      <c r="C160" s="104"/>
      <c r="D160" s="112"/>
      <c r="E160" s="112"/>
      <c r="F160" s="24">
        <v>2024</v>
      </c>
      <c r="G160" s="79">
        <f t="shared" si="21"/>
        <v>268.945</v>
      </c>
      <c r="H160" s="71">
        <f t="shared" si="22"/>
        <v>0</v>
      </c>
      <c r="I160" s="79">
        <f t="shared" si="23"/>
        <v>105.84</v>
      </c>
      <c r="J160" s="79">
        <f t="shared" si="23"/>
        <v>163.105</v>
      </c>
      <c r="K160" s="71"/>
    </row>
    <row r="161" spans="1:11" ht="13.5">
      <c r="A161" s="133"/>
      <c r="B161" s="137"/>
      <c r="C161" s="104"/>
      <c r="D161" s="112"/>
      <c r="E161" s="112"/>
      <c r="F161" s="24">
        <v>2025</v>
      </c>
      <c r="G161" s="79">
        <f t="shared" si="21"/>
        <v>275.469</v>
      </c>
      <c r="H161" s="71">
        <f t="shared" si="22"/>
        <v>0</v>
      </c>
      <c r="I161" s="79">
        <f t="shared" si="23"/>
        <v>105.84</v>
      </c>
      <c r="J161" s="79">
        <f t="shared" si="23"/>
        <v>169.629</v>
      </c>
      <c r="K161" s="71"/>
    </row>
    <row r="162" spans="1:11" ht="13.5" customHeight="1">
      <c r="A162" s="133"/>
      <c r="B162" s="113" t="s">
        <v>33</v>
      </c>
      <c r="C162" s="113"/>
      <c r="D162" s="113"/>
      <c r="E162" s="113"/>
      <c r="F162" s="113"/>
      <c r="G162" s="71">
        <f>G156+G157+G158+G159+G160+G161</f>
        <v>1422.282</v>
      </c>
      <c r="H162" s="71">
        <f>H156+H157+H158+H159+H160+H161</f>
        <v>0</v>
      </c>
      <c r="I162" s="71">
        <f>I156+I157+I158+I159+I160+I161</f>
        <v>632.2760000000001</v>
      </c>
      <c r="J162" s="71">
        <f>J156+J157+J158+J159+J160+J161</f>
        <v>790.006</v>
      </c>
      <c r="K162" s="71"/>
    </row>
    <row r="163" spans="1:11" ht="17.25" customHeight="1">
      <c r="A163" s="112" t="s">
        <v>61</v>
      </c>
      <c r="B163" s="116" t="s">
        <v>172</v>
      </c>
      <c r="C163" s="104" t="s">
        <v>4</v>
      </c>
      <c r="D163" s="112">
        <v>2020</v>
      </c>
      <c r="E163" s="112">
        <v>2025</v>
      </c>
      <c r="F163" s="24">
        <v>2020</v>
      </c>
      <c r="G163" s="80">
        <f aca="true" t="shared" si="24" ref="G163:G168">H163+I163+J163+K163</f>
        <v>0</v>
      </c>
      <c r="H163" s="78"/>
      <c r="I163" s="80"/>
      <c r="J163" s="78"/>
      <c r="K163" s="75"/>
    </row>
    <row r="164" spans="1:11" ht="12.75">
      <c r="A164" s="112"/>
      <c r="B164" s="116"/>
      <c r="C164" s="104"/>
      <c r="D164" s="112"/>
      <c r="E164" s="112"/>
      <c r="F164" s="24">
        <v>2021</v>
      </c>
      <c r="G164" s="80">
        <f t="shared" si="24"/>
        <v>136.409</v>
      </c>
      <c r="H164" s="78"/>
      <c r="I164" s="90"/>
      <c r="J164" s="90">
        <v>136.409</v>
      </c>
      <c r="K164" s="75"/>
    </row>
    <row r="165" spans="1:11" ht="12.75">
      <c r="A165" s="112"/>
      <c r="B165" s="116"/>
      <c r="C165" s="104"/>
      <c r="D165" s="112"/>
      <c r="E165" s="112"/>
      <c r="F165" s="24">
        <v>2022</v>
      </c>
      <c r="G165" s="74">
        <f t="shared" si="24"/>
        <v>134.14</v>
      </c>
      <c r="H165" s="75"/>
      <c r="I165" s="91"/>
      <c r="J165" s="92">
        <v>134.14</v>
      </c>
      <c r="K165" s="75"/>
    </row>
    <row r="166" spans="1:11" ht="12.75">
      <c r="A166" s="112"/>
      <c r="B166" s="116"/>
      <c r="C166" s="104"/>
      <c r="D166" s="112"/>
      <c r="E166" s="112"/>
      <c r="F166" s="24">
        <v>2023</v>
      </c>
      <c r="G166" s="74">
        <f t="shared" si="24"/>
        <v>132.04</v>
      </c>
      <c r="H166" s="75"/>
      <c r="I166" s="91"/>
      <c r="J166" s="92">
        <v>132.04</v>
      </c>
      <c r="K166" s="75"/>
    </row>
    <row r="167" spans="1:11" ht="12.75">
      <c r="A167" s="112"/>
      <c r="B167" s="116"/>
      <c r="C167" s="104"/>
      <c r="D167" s="112"/>
      <c r="E167" s="112"/>
      <c r="F167" s="24">
        <v>2024</v>
      </c>
      <c r="G167" s="74">
        <f t="shared" si="24"/>
        <v>0</v>
      </c>
      <c r="H167" s="75"/>
      <c r="I167" s="74"/>
      <c r="J167" s="75"/>
      <c r="K167" s="75"/>
    </row>
    <row r="168" spans="1:11" ht="12.75">
      <c r="A168" s="112"/>
      <c r="B168" s="116"/>
      <c r="C168" s="104"/>
      <c r="D168" s="112"/>
      <c r="E168" s="112"/>
      <c r="F168" s="24">
        <v>2025</v>
      </c>
      <c r="G168" s="74">
        <f t="shared" si="24"/>
        <v>0</v>
      </c>
      <c r="H168" s="75"/>
      <c r="I168" s="74"/>
      <c r="J168" s="75"/>
      <c r="K168" s="75"/>
    </row>
    <row r="169" spans="1:11" s="4" customFormat="1" ht="12.75" customHeight="1">
      <c r="A169" s="112"/>
      <c r="B169" s="119" t="s">
        <v>33</v>
      </c>
      <c r="C169" s="119"/>
      <c r="D169" s="119"/>
      <c r="E169" s="119"/>
      <c r="F169" s="119"/>
      <c r="G169" s="73">
        <f>G163+G164+G165+G166+G167+G168</f>
        <v>402.58899999999994</v>
      </c>
      <c r="H169" s="73">
        <f>H163+H164+H165+H166+H167+H168</f>
        <v>0</v>
      </c>
      <c r="I169" s="73">
        <f>I163+I164+I165+I166+I167+I168</f>
        <v>0</v>
      </c>
      <c r="J169" s="73">
        <f>J163+J164+J165+J166+J167+J168</f>
        <v>402.58899999999994</v>
      </c>
      <c r="K169" s="73">
        <f>K163+K164+K165+K166+K167+K168</f>
        <v>0</v>
      </c>
    </row>
    <row r="170" spans="1:11" ht="17.25" customHeight="1">
      <c r="A170" s="138" t="s">
        <v>276</v>
      </c>
      <c r="B170" s="139" t="s">
        <v>272</v>
      </c>
      <c r="C170" s="104" t="s">
        <v>4</v>
      </c>
      <c r="D170" s="112">
        <v>2020</v>
      </c>
      <c r="E170" s="112">
        <v>2025</v>
      </c>
      <c r="F170" s="24">
        <v>2020</v>
      </c>
      <c r="G170" s="80">
        <f aca="true" t="shared" si="25" ref="G170:G175">H170+I170+J170+K170</f>
        <v>128.928</v>
      </c>
      <c r="H170" s="78"/>
      <c r="I170" s="81">
        <v>113.456</v>
      </c>
      <c r="J170" s="77">
        <v>15.472</v>
      </c>
      <c r="K170" s="75"/>
    </row>
    <row r="171" spans="1:11" ht="12.75">
      <c r="A171" s="112"/>
      <c r="B171" s="116"/>
      <c r="C171" s="104"/>
      <c r="D171" s="112"/>
      <c r="E171" s="112"/>
      <c r="F171" s="24">
        <v>2021</v>
      </c>
      <c r="G171" s="80">
        <f t="shared" si="25"/>
        <v>117.41999999999999</v>
      </c>
      <c r="H171" s="78"/>
      <c r="I171" s="90">
        <v>103.329</v>
      </c>
      <c r="J171" s="90">
        <v>14.091</v>
      </c>
      <c r="K171" s="75"/>
    </row>
    <row r="172" spans="1:11" ht="12.75">
      <c r="A172" s="112"/>
      <c r="B172" s="116"/>
      <c r="C172" s="104"/>
      <c r="D172" s="112"/>
      <c r="E172" s="112"/>
      <c r="F172" s="24">
        <v>2022</v>
      </c>
      <c r="G172" s="74">
        <f t="shared" si="25"/>
        <v>111.331</v>
      </c>
      <c r="H172" s="75"/>
      <c r="I172" s="91">
        <v>97.971</v>
      </c>
      <c r="J172" s="92">
        <v>13.36</v>
      </c>
      <c r="K172" s="75"/>
    </row>
    <row r="173" spans="1:11" ht="12.75">
      <c r="A173" s="112"/>
      <c r="B173" s="116"/>
      <c r="C173" s="104"/>
      <c r="D173" s="112"/>
      <c r="E173" s="112"/>
      <c r="F173" s="24">
        <v>2023</v>
      </c>
      <c r="G173" s="74">
        <f t="shared" si="25"/>
        <v>117.60000000000001</v>
      </c>
      <c r="H173" s="75"/>
      <c r="I173" s="91">
        <v>105.84</v>
      </c>
      <c r="J173" s="92">
        <v>11.76</v>
      </c>
      <c r="K173" s="75"/>
    </row>
    <row r="174" spans="1:11" ht="12.75">
      <c r="A174" s="112"/>
      <c r="B174" s="116"/>
      <c r="C174" s="104"/>
      <c r="D174" s="112"/>
      <c r="E174" s="112"/>
      <c r="F174" s="24">
        <v>2024</v>
      </c>
      <c r="G174" s="74">
        <f t="shared" si="25"/>
        <v>268.945</v>
      </c>
      <c r="H174" s="75"/>
      <c r="I174" s="91">
        <v>105.84</v>
      </c>
      <c r="J174" s="75">
        <v>163.105</v>
      </c>
      <c r="K174" s="75"/>
    </row>
    <row r="175" spans="1:11" ht="12.75">
      <c r="A175" s="112"/>
      <c r="B175" s="116"/>
      <c r="C175" s="104"/>
      <c r="D175" s="112"/>
      <c r="E175" s="112"/>
      <c r="F175" s="24">
        <v>2025</v>
      </c>
      <c r="G175" s="74">
        <f t="shared" si="25"/>
        <v>275.469</v>
      </c>
      <c r="H175" s="75"/>
      <c r="I175" s="91">
        <v>105.84</v>
      </c>
      <c r="J175" s="75">
        <v>169.629</v>
      </c>
      <c r="K175" s="75"/>
    </row>
    <row r="176" spans="1:11" s="4" customFormat="1" ht="12.75" customHeight="1">
      <c r="A176" s="112"/>
      <c r="B176" s="119" t="s">
        <v>33</v>
      </c>
      <c r="C176" s="119"/>
      <c r="D176" s="119"/>
      <c r="E176" s="119"/>
      <c r="F176" s="119"/>
      <c r="G176" s="73">
        <f>G170+G171+G172+G173+G174+G175</f>
        <v>1019.693</v>
      </c>
      <c r="H176" s="73">
        <f>H170+H171+H172+H173+H174+H175</f>
        <v>0</v>
      </c>
      <c r="I176" s="73">
        <f>I170+I171+I172+I173+I174+I175</f>
        <v>632.2760000000001</v>
      </c>
      <c r="J176" s="73">
        <f>J170+J171+J172+J173+J174+J175</f>
        <v>387.417</v>
      </c>
      <c r="K176" s="73">
        <f>K170+K171+K172+K173+K174+K175</f>
        <v>0</v>
      </c>
    </row>
    <row r="177" spans="1:11" ht="12.75">
      <c r="A177" s="133" t="s">
        <v>8</v>
      </c>
      <c r="B177" s="119" t="s">
        <v>62</v>
      </c>
      <c r="C177" s="104" t="s">
        <v>4</v>
      </c>
      <c r="D177" s="112">
        <v>2020</v>
      </c>
      <c r="E177" s="112">
        <v>2025</v>
      </c>
      <c r="F177" s="24">
        <v>2020</v>
      </c>
      <c r="G177" s="83">
        <f aca="true" t="shared" si="26" ref="G177:K182">G184+G191</f>
        <v>0</v>
      </c>
      <c r="H177" s="83">
        <f t="shared" si="26"/>
        <v>0</v>
      </c>
      <c r="I177" s="83">
        <f t="shared" si="26"/>
        <v>0</v>
      </c>
      <c r="J177" s="83">
        <f t="shared" si="26"/>
        <v>0</v>
      </c>
      <c r="K177" s="83">
        <f t="shared" si="26"/>
        <v>0</v>
      </c>
    </row>
    <row r="178" spans="1:11" ht="12.75">
      <c r="A178" s="133"/>
      <c r="B178" s="119"/>
      <c r="C178" s="104"/>
      <c r="D178" s="112"/>
      <c r="E178" s="112"/>
      <c r="F178" s="24">
        <v>2021</v>
      </c>
      <c r="G178" s="83">
        <f t="shared" si="26"/>
        <v>0</v>
      </c>
      <c r="H178" s="83">
        <f t="shared" si="26"/>
        <v>0</v>
      </c>
      <c r="I178" s="83">
        <f t="shared" si="26"/>
        <v>0</v>
      </c>
      <c r="J178" s="83">
        <f t="shared" si="26"/>
        <v>0</v>
      </c>
      <c r="K178" s="83">
        <f t="shared" si="26"/>
        <v>0</v>
      </c>
    </row>
    <row r="179" spans="1:11" ht="12.75">
      <c r="A179" s="133"/>
      <c r="B179" s="119"/>
      <c r="C179" s="104"/>
      <c r="D179" s="112"/>
      <c r="E179" s="112"/>
      <c r="F179" s="24">
        <v>2022</v>
      </c>
      <c r="G179" s="83">
        <f t="shared" si="26"/>
        <v>0</v>
      </c>
      <c r="H179" s="83">
        <f t="shared" si="26"/>
        <v>0</v>
      </c>
      <c r="I179" s="83">
        <f t="shared" si="26"/>
        <v>0</v>
      </c>
      <c r="J179" s="83">
        <f t="shared" si="26"/>
        <v>0</v>
      </c>
      <c r="K179" s="83">
        <f t="shared" si="26"/>
        <v>0</v>
      </c>
    </row>
    <row r="180" spans="1:11" ht="12.75">
      <c r="A180" s="133"/>
      <c r="B180" s="119"/>
      <c r="C180" s="104"/>
      <c r="D180" s="112"/>
      <c r="E180" s="112"/>
      <c r="F180" s="24">
        <v>2023</v>
      </c>
      <c r="G180" s="83">
        <f t="shared" si="26"/>
        <v>0</v>
      </c>
      <c r="H180" s="83">
        <f t="shared" si="26"/>
        <v>0</v>
      </c>
      <c r="I180" s="83">
        <f t="shared" si="26"/>
        <v>0</v>
      </c>
      <c r="J180" s="83">
        <f t="shared" si="26"/>
        <v>0</v>
      </c>
      <c r="K180" s="83">
        <f t="shared" si="26"/>
        <v>0</v>
      </c>
    </row>
    <row r="181" spans="1:11" ht="12.75">
      <c r="A181" s="133"/>
      <c r="B181" s="119"/>
      <c r="C181" s="104"/>
      <c r="D181" s="112"/>
      <c r="E181" s="112"/>
      <c r="F181" s="24">
        <v>2024</v>
      </c>
      <c r="G181" s="83">
        <f t="shared" si="26"/>
        <v>0</v>
      </c>
      <c r="H181" s="83">
        <f t="shared" si="26"/>
        <v>0</v>
      </c>
      <c r="I181" s="83">
        <f t="shared" si="26"/>
        <v>0</v>
      </c>
      <c r="J181" s="83">
        <f t="shared" si="26"/>
        <v>0</v>
      </c>
      <c r="K181" s="83">
        <f t="shared" si="26"/>
        <v>0</v>
      </c>
    </row>
    <row r="182" spans="1:11" ht="12.75">
      <c r="A182" s="133"/>
      <c r="B182" s="119"/>
      <c r="C182" s="104"/>
      <c r="D182" s="112"/>
      <c r="E182" s="112"/>
      <c r="F182" s="24">
        <v>2025</v>
      </c>
      <c r="G182" s="83">
        <f t="shared" si="26"/>
        <v>0</v>
      </c>
      <c r="H182" s="83">
        <f t="shared" si="26"/>
        <v>0</v>
      </c>
      <c r="I182" s="83">
        <f t="shared" si="26"/>
        <v>0</v>
      </c>
      <c r="J182" s="83">
        <f t="shared" si="26"/>
        <v>0</v>
      </c>
      <c r="K182" s="83">
        <f t="shared" si="26"/>
        <v>0</v>
      </c>
    </row>
    <row r="183" spans="1:11" ht="13.5" customHeight="1">
      <c r="A183" s="133"/>
      <c r="B183" s="113" t="s">
        <v>33</v>
      </c>
      <c r="C183" s="113"/>
      <c r="D183" s="113"/>
      <c r="E183" s="113"/>
      <c r="F183" s="113"/>
      <c r="G183" s="73">
        <f>SUM(G177:G182)</f>
        <v>0</v>
      </c>
      <c r="H183" s="73">
        <f>SUM(H177:H182)</f>
        <v>0</v>
      </c>
      <c r="I183" s="73">
        <f>SUM(I177:I182)</f>
        <v>0</v>
      </c>
      <c r="J183" s="73">
        <f>SUM(J177:J182)</f>
        <v>0</v>
      </c>
      <c r="K183" s="73">
        <f>SUM(K177:K182)</f>
        <v>0</v>
      </c>
    </row>
    <row r="184" spans="1:11" ht="12.75">
      <c r="A184" s="114" t="s">
        <v>63</v>
      </c>
      <c r="B184" s="115" t="s">
        <v>64</v>
      </c>
      <c r="C184" s="104" t="s">
        <v>4</v>
      </c>
      <c r="D184" s="112">
        <v>2020</v>
      </c>
      <c r="E184" s="112">
        <v>2025</v>
      </c>
      <c r="F184" s="24">
        <v>2020</v>
      </c>
      <c r="G184" s="74">
        <f aca="true" t="shared" si="27" ref="G184:G189">H184+I184+J184+K184</f>
        <v>0</v>
      </c>
      <c r="H184" s="75"/>
      <c r="I184" s="75"/>
      <c r="J184" s="75">
        <v>0</v>
      </c>
      <c r="K184" s="75"/>
    </row>
    <row r="185" spans="1:11" ht="12.75">
      <c r="A185" s="114"/>
      <c r="B185" s="115"/>
      <c r="C185" s="104"/>
      <c r="D185" s="112"/>
      <c r="E185" s="112"/>
      <c r="F185" s="24">
        <v>2021</v>
      </c>
      <c r="G185" s="74">
        <f t="shared" si="27"/>
        <v>0</v>
      </c>
      <c r="H185" s="75"/>
      <c r="I185" s="75"/>
      <c r="J185" s="75">
        <f>J184*1.04</f>
        <v>0</v>
      </c>
      <c r="K185" s="75"/>
    </row>
    <row r="186" spans="1:11" ht="12.75">
      <c r="A186" s="114"/>
      <c r="B186" s="115"/>
      <c r="C186" s="104"/>
      <c r="D186" s="112"/>
      <c r="E186" s="112"/>
      <c r="F186" s="24">
        <v>2022</v>
      </c>
      <c r="G186" s="74">
        <f t="shared" si="27"/>
        <v>0</v>
      </c>
      <c r="H186" s="75"/>
      <c r="I186" s="75"/>
      <c r="J186" s="75">
        <f>J185*1.04</f>
        <v>0</v>
      </c>
      <c r="K186" s="75"/>
    </row>
    <row r="187" spans="1:11" ht="12.75">
      <c r="A187" s="114"/>
      <c r="B187" s="115"/>
      <c r="C187" s="104"/>
      <c r="D187" s="112"/>
      <c r="E187" s="112"/>
      <c r="F187" s="24">
        <v>2023</v>
      </c>
      <c r="G187" s="74">
        <f t="shared" si="27"/>
        <v>0</v>
      </c>
      <c r="H187" s="75"/>
      <c r="I187" s="75"/>
      <c r="J187" s="75">
        <f>J186*1.04</f>
        <v>0</v>
      </c>
      <c r="K187" s="75"/>
    </row>
    <row r="188" spans="1:11" ht="12.75">
      <c r="A188" s="114"/>
      <c r="B188" s="115"/>
      <c r="C188" s="104"/>
      <c r="D188" s="112"/>
      <c r="E188" s="112"/>
      <c r="F188" s="24">
        <v>2024</v>
      </c>
      <c r="G188" s="74">
        <f t="shared" si="27"/>
        <v>0</v>
      </c>
      <c r="H188" s="75"/>
      <c r="I188" s="75"/>
      <c r="J188" s="75">
        <f>J187*1.04</f>
        <v>0</v>
      </c>
      <c r="K188" s="75"/>
    </row>
    <row r="189" spans="1:11" ht="12.75">
      <c r="A189" s="114"/>
      <c r="B189" s="115"/>
      <c r="C189" s="104"/>
      <c r="D189" s="112"/>
      <c r="E189" s="112"/>
      <c r="F189" s="24">
        <v>2025</v>
      </c>
      <c r="G189" s="74">
        <f t="shared" si="27"/>
        <v>0</v>
      </c>
      <c r="H189" s="75"/>
      <c r="I189" s="75"/>
      <c r="J189" s="75">
        <f>J188*1.04</f>
        <v>0</v>
      </c>
      <c r="K189" s="75"/>
    </row>
    <row r="190" spans="1:11" ht="13.5" customHeight="1">
      <c r="A190" s="114"/>
      <c r="B190" s="113" t="s">
        <v>33</v>
      </c>
      <c r="C190" s="113"/>
      <c r="D190" s="113"/>
      <c r="E190" s="113"/>
      <c r="F190" s="113"/>
      <c r="G190" s="73">
        <f>G184+G185+G186+G187+G188+G189</f>
        <v>0</v>
      </c>
      <c r="H190" s="73">
        <f>H184+H185+H186+H187+H188+H189</f>
        <v>0</v>
      </c>
      <c r="I190" s="73">
        <f>I184+I185+I186+I187+I188+I189</f>
        <v>0</v>
      </c>
      <c r="J190" s="73">
        <f>J184+J185+J186+J187+J188+J189</f>
        <v>0</v>
      </c>
      <c r="K190" s="71">
        <f>SUM(K184:K189)</f>
        <v>0</v>
      </c>
    </row>
    <row r="191" spans="1:11" ht="12.75">
      <c r="A191" s="114" t="s">
        <v>65</v>
      </c>
      <c r="B191" s="115" t="s">
        <v>66</v>
      </c>
      <c r="C191" s="104" t="s">
        <v>4</v>
      </c>
      <c r="D191" s="112">
        <v>2020</v>
      </c>
      <c r="E191" s="112">
        <v>2025</v>
      </c>
      <c r="F191" s="24">
        <v>2020</v>
      </c>
      <c r="G191" s="74">
        <f aca="true" t="shared" si="28" ref="G191:G196">H191+I191+J191+K191</f>
        <v>0</v>
      </c>
      <c r="H191" s="75"/>
      <c r="I191" s="75"/>
      <c r="J191" s="75">
        <v>0</v>
      </c>
      <c r="K191" s="75"/>
    </row>
    <row r="192" spans="1:11" ht="12.75">
      <c r="A192" s="114"/>
      <c r="B192" s="115"/>
      <c r="C192" s="104"/>
      <c r="D192" s="112"/>
      <c r="E192" s="112"/>
      <c r="F192" s="24">
        <v>2021</v>
      </c>
      <c r="G192" s="74">
        <f t="shared" si="28"/>
        <v>0</v>
      </c>
      <c r="H192" s="75"/>
      <c r="I192" s="75"/>
      <c r="J192" s="75">
        <f>J191*1.04</f>
        <v>0</v>
      </c>
      <c r="K192" s="75"/>
    </row>
    <row r="193" spans="1:11" ht="12.75">
      <c r="A193" s="114"/>
      <c r="B193" s="115"/>
      <c r="C193" s="104"/>
      <c r="D193" s="112"/>
      <c r="E193" s="112"/>
      <c r="F193" s="24">
        <v>2022</v>
      </c>
      <c r="G193" s="74">
        <f t="shared" si="28"/>
        <v>0</v>
      </c>
      <c r="H193" s="75"/>
      <c r="I193" s="75"/>
      <c r="J193" s="75">
        <f>J192*1.04</f>
        <v>0</v>
      </c>
      <c r="K193" s="75"/>
    </row>
    <row r="194" spans="1:11" ht="12.75">
      <c r="A194" s="114"/>
      <c r="B194" s="115"/>
      <c r="C194" s="104"/>
      <c r="D194" s="112"/>
      <c r="E194" s="112"/>
      <c r="F194" s="24">
        <v>2023</v>
      </c>
      <c r="G194" s="74">
        <f t="shared" si="28"/>
        <v>0</v>
      </c>
      <c r="H194" s="75"/>
      <c r="I194" s="75"/>
      <c r="J194" s="75">
        <f>J193*1.04</f>
        <v>0</v>
      </c>
      <c r="K194" s="75"/>
    </row>
    <row r="195" spans="1:11" ht="12.75">
      <c r="A195" s="114"/>
      <c r="B195" s="115"/>
      <c r="C195" s="104"/>
      <c r="D195" s="112"/>
      <c r="E195" s="112"/>
      <c r="F195" s="24">
        <v>2024</v>
      </c>
      <c r="G195" s="74">
        <f t="shared" si="28"/>
        <v>0</v>
      </c>
      <c r="H195" s="75"/>
      <c r="I195" s="75"/>
      <c r="J195" s="75">
        <f>J194*1.04</f>
        <v>0</v>
      </c>
      <c r="K195" s="75"/>
    </row>
    <row r="196" spans="1:11" ht="15" customHeight="1">
      <c r="A196" s="114"/>
      <c r="B196" s="115"/>
      <c r="C196" s="104"/>
      <c r="D196" s="112"/>
      <c r="E196" s="112"/>
      <c r="F196" s="24">
        <v>2025</v>
      </c>
      <c r="G196" s="74">
        <f t="shared" si="28"/>
        <v>0</v>
      </c>
      <c r="H196" s="75"/>
      <c r="I196" s="75"/>
      <c r="J196" s="75">
        <f>J195*1.04</f>
        <v>0</v>
      </c>
      <c r="K196" s="75"/>
    </row>
    <row r="197" spans="1:11" ht="13.5" customHeight="1">
      <c r="A197" s="114"/>
      <c r="B197" s="113" t="s">
        <v>33</v>
      </c>
      <c r="C197" s="113"/>
      <c r="D197" s="113"/>
      <c r="E197" s="113"/>
      <c r="F197" s="113"/>
      <c r="G197" s="73">
        <f>G191+G192+G193+G194+G195+G196</f>
        <v>0</v>
      </c>
      <c r="H197" s="73">
        <f>H191+H192+H193+H194+H195+H196</f>
        <v>0</v>
      </c>
      <c r="I197" s="73">
        <f>I191+I192+I193+I194+I195+I196</f>
        <v>0</v>
      </c>
      <c r="J197" s="73">
        <f>J191+J192+J193+J194+J195+J196</f>
        <v>0</v>
      </c>
      <c r="K197" s="73">
        <f>SUM(K191:K196)</f>
        <v>0</v>
      </c>
    </row>
    <row r="198" spans="1:11" ht="12.75">
      <c r="A198" s="140" t="s">
        <v>9</v>
      </c>
      <c r="B198" s="119" t="s">
        <v>237</v>
      </c>
      <c r="C198" s="104" t="s">
        <v>28</v>
      </c>
      <c r="D198" s="112">
        <v>2020</v>
      </c>
      <c r="E198" s="112">
        <v>2025</v>
      </c>
      <c r="F198" s="24">
        <v>2020</v>
      </c>
      <c r="G198" s="74">
        <f>G205+G212</f>
        <v>1359.228</v>
      </c>
      <c r="H198" s="74">
        <f aca="true" t="shared" si="29" ref="G198:K203">H205+H212</f>
        <v>0</v>
      </c>
      <c r="I198" s="74">
        <f t="shared" si="29"/>
        <v>0</v>
      </c>
      <c r="J198" s="74">
        <f t="shared" si="29"/>
        <v>1359.228</v>
      </c>
      <c r="K198" s="74">
        <f t="shared" si="29"/>
        <v>0</v>
      </c>
    </row>
    <row r="199" spans="1:11" ht="12.75">
      <c r="A199" s="140"/>
      <c r="B199" s="119"/>
      <c r="C199" s="104"/>
      <c r="D199" s="112"/>
      <c r="E199" s="112"/>
      <c r="F199" s="24">
        <v>2021</v>
      </c>
      <c r="G199" s="74">
        <f t="shared" si="29"/>
        <v>1548</v>
      </c>
      <c r="H199" s="74">
        <f t="shared" si="29"/>
        <v>0</v>
      </c>
      <c r="I199" s="74">
        <f t="shared" si="29"/>
        <v>0</v>
      </c>
      <c r="J199" s="74">
        <f>J206+J213</f>
        <v>1548</v>
      </c>
      <c r="K199" s="74">
        <f t="shared" si="29"/>
        <v>0</v>
      </c>
    </row>
    <row r="200" spans="1:11" ht="12.75">
      <c r="A200" s="140"/>
      <c r="B200" s="119"/>
      <c r="C200" s="104"/>
      <c r="D200" s="112"/>
      <c r="E200" s="112"/>
      <c r="F200" s="24">
        <v>2022</v>
      </c>
      <c r="G200" s="74">
        <f t="shared" si="29"/>
        <v>1517.4</v>
      </c>
      <c r="H200" s="74">
        <f t="shared" si="29"/>
        <v>0</v>
      </c>
      <c r="I200" s="74">
        <f t="shared" si="29"/>
        <v>0</v>
      </c>
      <c r="J200" s="74">
        <f>J207+J214</f>
        <v>1517.4</v>
      </c>
      <c r="K200" s="74"/>
    </row>
    <row r="201" spans="1:11" ht="12.75">
      <c r="A201" s="140"/>
      <c r="B201" s="119"/>
      <c r="C201" s="104"/>
      <c r="D201" s="112"/>
      <c r="E201" s="112"/>
      <c r="F201" s="24">
        <v>2023</v>
      </c>
      <c r="G201" s="74">
        <f t="shared" si="29"/>
        <v>1478.7</v>
      </c>
      <c r="H201" s="74">
        <f t="shared" si="29"/>
        <v>0</v>
      </c>
      <c r="I201" s="74">
        <f t="shared" si="29"/>
        <v>0</v>
      </c>
      <c r="J201" s="74">
        <f>J208+J215</f>
        <v>1478.7</v>
      </c>
      <c r="K201" s="74"/>
    </row>
    <row r="202" spans="1:11" ht="12.75">
      <c r="A202" s="140"/>
      <c r="B202" s="119"/>
      <c r="C202" s="104"/>
      <c r="D202" s="112"/>
      <c r="E202" s="112"/>
      <c r="F202" s="24">
        <v>2024</v>
      </c>
      <c r="G202" s="74">
        <f t="shared" si="29"/>
        <v>1478.7</v>
      </c>
      <c r="H202" s="74">
        <f t="shared" si="29"/>
        <v>0</v>
      </c>
      <c r="I202" s="74">
        <f t="shared" si="29"/>
        <v>0</v>
      </c>
      <c r="J202" s="74">
        <f>J209+J216</f>
        <v>1478.7</v>
      </c>
      <c r="K202" s="74"/>
    </row>
    <row r="203" spans="1:11" ht="21" customHeight="1">
      <c r="A203" s="140"/>
      <c r="B203" s="119"/>
      <c r="C203" s="104"/>
      <c r="D203" s="112"/>
      <c r="E203" s="112"/>
      <c r="F203" s="24">
        <v>2025</v>
      </c>
      <c r="G203" s="74">
        <f t="shared" si="29"/>
        <v>1478.7</v>
      </c>
      <c r="H203" s="74">
        <f t="shared" si="29"/>
        <v>0</v>
      </c>
      <c r="I203" s="74">
        <f t="shared" si="29"/>
        <v>0</v>
      </c>
      <c r="J203" s="74">
        <f>J210+J217</f>
        <v>1478.7</v>
      </c>
      <c r="K203" s="74"/>
    </row>
    <row r="204" spans="1:11" ht="13.5" customHeight="1">
      <c r="A204" s="140"/>
      <c r="B204" s="113" t="s">
        <v>33</v>
      </c>
      <c r="C204" s="113"/>
      <c r="D204" s="113"/>
      <c r="E204" s="113"/>
      <c r="F204" s="113"/>
      <c r="G204" s="73">
        <f>G198+G199+G200+G201+G202+G203</f>
        <v>8860.728000000001</v>
      </c>
      <c r="H204" s="73">
        <f>H198+H199+H200+H201+H202+H203</f>
        <v>0</v>
      </c>
      <c r="I204" s="73">
        <f>I198+I199+I200+I201+I202+I203</f>
        <v>0</v>
      </c>
      <c r="J204" s="73">
        <f>J198+J199+J200+J201+J202+J203</f>
        <v>8860.728000000001</v>
      </c>
      <c r="K204" s="73">
        <f>K198+K199+K200+K201+K202+K203</f>
        <v>0</v>
      </c>
    </row>
    <row r="205" spans="1:11" ht="12.75">
      <c r="A205" s="114" t="s">
        <v>67</v>
      </c>
      <c r="B205" s="115" t="s">
        <v>168</v>
      </c>
      <c r="C205" s="104" t="s">
        <v>4</v>
      </c>
      <c r="D205" s="112">
        <v>2020</v>
      </c>
      <c r="E205" s="112">
        <v>2025</v>
      </c>
      <c r="F205" s="24">
        <v>2020</v>
      </c>
      <c r="G205" s="74">
        <f aca="true" t="shared" si="30" ref="G205:G210">H205+I205+J205+K205</f>
        <v>1359.228</v>
      </c>
      <c r="H205" s="75"/>
      <c r="I205" s="75"/>
      <c r="J205" s="75">
        <v>1359.228</v>
      </c>
      <c r="K205" s="75"/>
    </row>
    <row r="206" spans="1:11" ht="12.75">
      <c r="A206" s="114"/>
      <c r="B206" s="115"/>
      <c r="C206" s="104"/>
      <c r="D206" s="112"/>
      <c r="E206" s="112"/>
      <c r="F206" s="24">
        <v>2021</v>
      </c>
      <c r="G206" s="74">
        <f t="shared" si="30"/>
        <v>1548</v>
      </c>
      <c r="H206" s="75"/>
      <c r="I206" s="75"/>
      <c r="J206" s="75">
        <v>1548</v>
      </c>
      <c r="K206" s="75"/>
    </row>
    <row r="207" spans="1:11" ht="12.75">
      <c r="A207" s="114"/>
      <c r="B207" s="115"/>
      <c r="C207" s="104"/>
      <c r="D207" s="112"/>
      <c r="E207" s="112"/>
      <c r="F207" s="24">
        <v>2022</v>
      </c>
      <c r="G207" s="74">
        <f t="shared" si="30"/>
        <v>1517.4</v>
      </c>
      <c r="H207" s="75"/>
      <c r="I207" s="75"/>
      <c r="J207" s="82">
        <v>1517.4</v>
      </c>
      <c r="K207" s="75"/>
    </row>
    <row r="208" spans="1:11" ht="12.75">
      <c r="A208" s="114"/>
      <c r="B208" s="115"/>
      <c r="C208" s="104"/>
      <c r="D208" s="112"/>
      <c r="E208" s="112"/>
      <c r="F208" s="24">
        <v>2023</v>
      </c>
      <c r="G208" s="74">
        <f t="shared" si="30"/>
        <v>1478.7</v>
      </c>
      <c r="H208" s="75"/>
      <c r="I208" s="75"/>
      <c r="J208" s="82">
        <v>1478.7</v>
      </c>
      <c r="K208" s="75"/>
    </row>
    <row r="209" spans="1:11" ht="12.75">
      <c r="A209" s="114"/>
      <c r="B209" s="115"/>
      <c r="C209" s="104"/>
      <c r="D209" s="112"/>
      <c r="E209" s="112"/>
      <c r="F209" s="24">
        <v>2024</v>
      </c>
      <c r="G209" s="74">
        <f t="shared" si="30"/>
        <v>1478.7</v>
      </c>
      <c r="H209" s="75"/>
      <c r="I209" s="75"/>
      <c r="J209" s="82">
        <v>1478.7</v>
      </c>
      <c r="K209" s="75"/>
    </row>
    <row r="210" spans="1:11" ht="12.75">
      <c r="A210" s="114"/>
      <c r="B210" s="115"/>
      <c r="C210" s="104"/>
      <c r="D210" s="112"/>
      <c r="E210" s="112"/>
      <c r="F210" s="24">
        <v>2025</v>
      </c>
      <c r="G210" s="74">
        <f t="shared" si="30"/>
        <v>1478.7</v>
      </c>
      <c r="H210" s="75"/>
      <c r="I210" s="75"/>
      <c r="J210" s="82">
        <v>1478.7</v>
      </c>
      <c r="K210" s="75"/>
    </row>
    <row r="211" spans="1:11" ht="12.75" customHeight="1">
      <c r="A211" s="114"/>
      <c r="B211" s="141" t="s">
        <v>33</v>
      </c>
      <c r="C211" s="141"/>
      <c r="D211" s="141"/>
      <c r="E211" s="141"/>
      <c r="F211" s="141"/>
      <c r="G211" s="73">
        <f>G205+G206+G207+G208+G209+G210</f>
        <v>8860.728000000001</v>
      </c>
      <c r="H211" s="73">
        <f>H205+H206+H207+H208+H209+H210</f>
        <v>0</v>
      </c>
      <c r="I211" s="73">
        <f>I205+I206+I207+I208+I209+I210</f>
        <v>0</v>
      </c>
      <c r="J211" s="73">
        <f>J205+J206+J207+J208+J209+J210</f>
        <v>8860.728000000001</v>
      </c>
      <c r="K211" s="73"/>
    </row>
    <row r="212" spans="1:11" ht="12.75">
      <c r="A212" s="114" t="s">
        <v>68</v>
      </c>
      <c r="B212" s="115" t="s">
        <v>69</v>
      </c>
      <c r="C212" s="104" t="s">
        <v>36</v>
      </c>
      <c r="D212" s="112">
        <v>2020</v>
      </c>
      <c r="E212" s="112">
        <v>2025</v>
      </c>
      <c r="F212" s="24">
        <v>2020</v>
      </c>
      <c r="G212" s="74">
        <f aca="true" t="shared" si="31" ref="G212:G217">H212+I212+J212+K212</f>
        <v>0</v>
      </c>
      <c r="H212" s="75"/>
      <c r="I212" s="75"/>
      <c r="J212" s="75">
        <v>0</v>
      </c>
      <c r="K212" s="75"/>
    </row>
    <row r="213" spans="1:11" ht="12.75">
      <c r="A213" s="114"/>
      <c r="B213" s="115"/>
      <c r="C213" s="104"/>
      <c r="D213" s="112"/>
      <c r="E213" s="112"/>
      <c r="F213" s="24">
        <v>2021</v>
      </c>
      <c r="G213" s="74">
        <f t="shared" si="31"/>
        <v>0</v>
      </c>
      <c r="H213" s="75"/>
      <c r="I213" s="75"/>
      <c r="J213" s="75">
        <f>J212*1.04</f>
        <v>0</v>
      </c>
      <c r="K213" s="75"/>
    </row>
    <row r="214" spans="1:11" ht="12.75">
      <c r="A214" s="114"/>
      <c r="B214" s="115"/>
      <c r="C214" s="104"/>
      <c r="D214" s="112"/>
      <c r="E214" s="112"/>
      <c r="F214" s="24">
        <v>2022</v>
      </c>
      <c r="G214" s="74">
        <f t="shared" si="31"/>
        <v>0</v>
      </c>
      <c r="H214" s="75"/>
      <c r="I214" s="75"/>
      <c r="J214" s="75">
        <f>J213*1.04</f>
        <v>0</v>
      </c>
      <c r="K214" s="75"/>
    </row>
    <row r="215" spans="1:11" ht="12.75">
      <c r="A215" s="114"/>
      <c r="B215" s="115"/>
      <c r="C215" s="104"/>
      <c r="D215" s="112"/>
      <c r="E215" s="112"/>
      <c r="F215" s="24">
        <v>2023</v>
      </c>
      <c r="G215" s="74">
        <f t="shared" si="31"/>
        <v>0</v>
      </c>
      <c r="H215" s="75"/>
      <c r="I215" s="75"/>
      <c r="J215" s="75">
        <f>J214*1.04</f>
        <v>0</v>
      </c>
      <c r="K215" s="75"/>
    </row>
    <row r="216" spans="1:11" ht="12.75">
      <c r="A216" s="114"/>
      <c r="B216" s="115"/>
      <c r="C216" s="104"/>
      <c r="D216" s="112"/>
      <c r="E216" s="112"/>
      <c r="F216" s="24">
        <v>2024</v>
      </c>
      <c r="G216" s="74">
        <f t="shared" si="31"/>
        <v>0</v>
      </c>
      <c r="H216" s="75"/>
      <c r="I216" s="75"/>
      <c r="J216" s="75">
        <f>J215*1.04</f>
        <v>0</v>
      </c>
      <c r="K216" s="75"/>
    </row>
    <row r="217" spans="1:11" ht="12.75">
      <c r="A217" s="114"/>
      <c r="B217" s="115"/>
      <c r="C217" s="104"/>
      <c r="D217" s="112"/>
      <c r="E217" s="112"/>
      <c r="F217" s="24">
        <v>2025</v>
      </c>
      <c r="G217" s="74">
        <f t="shared" si="31"/>
        <v>0</v>
      </c>
      <c r="H217" s="75"/>
      <c r="I217" s="75"/>
      <c r="J217" s="75">
        <f>J216*1.04</f>
        <v>0</v>
      </c>
      <c r="K217" s="75"/>
    </row>
    <row r="218" spans="1:11" ht="12.75" customHeight="1">
      <c r="A218" s="114"/>
      <c r="B218" s="113" t="s">
        <v>33</v>
      </c>
      <c r="C218" s="113"/>
      <c r="D218" s="113"/>
      <c r="E218" s="113"/>
      <c r="F218" s="113"/>
      <c r="G218" s="73">
        <f>G212+G213+G214+G215+G216+G217</f>
        <v>0</v>
      </c>
      <c r="H218" s="73">
        <f>H212+H213+H214+H215+H216+H217</f>
        <v>0</v>
      </c>
      <c r="I218" s="73">
        <f>I212+I213+I214+I215+I216+I217</f>
        <v>0</v>
      </c>
      <c r="J218" s="73">
        <f>J212+J213+J214+J215+J216+J217</f>
        <v>0</v>
      </c>
      <c r="K218" s="73">
        <f>SUM(K212:K217)</f>
        <v>0</v>
      </c>
    </row>
    <row r="219" spans="1:11" ht="12.75">
      <c r="A219" s="126"/>
      <c r="B219" s="127" t="s">
        <v>70</v>
      </c>
      <c r="C219" s="104" t="s">
        <v>71</v>
      </c>
      <c r="D219" s="112">
        <v>2020</v>
      </c>
      <c r="E219" s="112">
        <v>2025</v>
      </c>
      <c r="F219" s="24">
        <v>2020</v>
      </c>
      <c r="G219" s="73">
        <f aca="true" t="shared" si="32" ref="G219:K225">G226+G261+G296+G310</f>
        <v>5394.3</v>
      </c>
      <c r="H219" s="73">
        <f t="shared" si="32"/>
        <v>0</v>
      </c>
      <c r="I219" s="73">
        <f t="shared" si="32"/>
        <v>4837.3</v>
      </c>
      <c r="J219" s="73">
        <f t="shared" si="32"/>
        <v>557</v>
      </c>
      <c r="K219" s="73">
        <f t="shared" si="32"/>
        <v>0</v>
      </c>
    </row>
    <row r="220" spans="1:11" ht="12.75">
      <c r="A220" s="126"/>
      <c r="B220" s="127"/>
      <c r="C220" s="104"/>
      <c r="D220" s="112"/>
      <c r="E220" s="112"/>
      <c r="F220" s="24">
        <v>2021</v>
      </c>
      <c r="G220" s="73">
        <f t="shared" si="32"/>
        <v>5151.5</v>
      </c>
      <c r="H220" s="73">
        <f t="shared" si="32"/>
        <v>0</v>
      </c>
      <c r="I220" s="73">
        <f t="shared" si="32"/>
        <v>4779</v>
      </c>
      <c r="J220" s="84">
        <f t="shared" si="32"/>
        <v>372.5</v>
      </c>
      <c r="K220" s="73">
        <f t="shared" si="32"/>
        <v>0</v>
      </c>
    </row>
    <row r="221" spans="1:11" ht="12.75">
      <c r="A221" s="126"/>
      <c r="B221" s="127"/>
      <c r="C221" s="104"/>
      <c r="D221" s="112"/>
      <c r="E221" s="112"/>
      <c r="F221" s="24">
        <v>2022</v>
      </c>
      <c r="G221" s="73">
        <f t="shared" si="32"/>
        <v>5363.200000000001</v>
      </c>
      <c r="H221" s="73">
        <f t="shared" si="32"/>
        <v>0</v>
      </c>
      <c r="I221" s="73">
        <f t="shared" si="32"/>
        <v>4998</v>
      </c>
      <c r="J221" s="73">
        <f t="shared" si="32"/>
        <v>365.20000000000005</v>
      </c>
      <c r="K221" s="73">
        <f t="shared" si="32"/>
        <v>0</v>
      </c>
    </row>
    <row r="222" spans="1:11" ht="12.75">
      <c r="A222" s="126"/>
      <c r="B222" s="127"/>
      <c r="C222" s="104"/>
      <c r="D222" s="112"/>
      <c r="E222" s="112"/>
      <c r="F222" s="24">
        <v>2023</v>
      </c>
      <c r="G222" s="73">
        <f t="shared" si="32"/>
        <v>5429.8</v>
      </c>
      <c r="H222" s="73">
        <f t="shared" si="32"/>
        <v>0</v>
      </c>
      <c r="I222" s="73">
        <f t="shared" si="32"/>
        <v>5074</v>
      </c>
      <c r="J222" s="73">
        <f t="shared" si="32"/>
        <v>355.8</v>
      </c>
      <c r="K222" s="73">
        <f t="shared" si="32"/>
        <v>0</v>
      </c>
    </row>
    <row r="223" spans="1:11" ht="12.75">
      <c r="A223" s="126"/>
      <c r="B223" s="127"/>
      <c r="C223" s="104"/>
      <c r="D223" s="112"/>
      <c r="E223" s="112"/>
      <c r="F223" s="24">
        <v>2024</v>
      </c>
      <c r="G223" s="73">
        <f t="shared" si="32"/>
        <v>4960.001</v>
      </c>
      <c r="H223" s="73">
        <f t="shared" si="32"/>
        <v>0</v>
      </c>
      <c r="I223" s="73">
        <f t="shared" si="32"/>
        <v>4619.189</v>
      </c>
      <c r="J223" s="73">
        <f t="shared" si="32"/>
        <v>340.812</v>
      </c>
      <c r="K223" s="73">
        <f t="shared" si="32"/>
        <v>0</v>
      </c>
    </row>
    <row r="224" spans="1:11" ht="22.5" customHeight="1">
      <c r="A224" s="126"/>
      <c r="B224" s="127"/>
      <c r="C224" s="104"/>
      <c r="D224" s="112"/>
      <c r="E224" s="112"/>
      <c r="F224" s="24">
        <v>2025</v>
      </c>
      <c r="G224" s="73">
        <f t="shared" si="32"/>
        <v>5158.402</v>
      </c>
      <c r="H224" s="73">
        <f t="shared" si="32"/>
        <v>0</v>
      </c>
      <c r="I224" s="73">
        <f t="shared" si="32"/>
        <v>4803.957</v>
      </c>
      <c r="J224" s="73">
        <f t="shared" si="32"/>
        <v>354.445</v>
      </c>
      <c r="K224" s="73">
        <f t="shared" si="32"/>
        <v>0</v>
      </c>
    </row>
    <row r="225" spans="1:11" ht="12.75" customHeight="1">
      <c r="A225" s="126"/>
      <c r="B225" s="119" t="s">
        <v>29</v>
      </c>
      <c r="C225" s="119"/>
      <c r="D225" s="119"/>
      <c r="E225" s="119"/>
      <c r="F225" s="119"/>
      <c r="G225" s="73">
        <f t="shared" si="32"/>
        <v>31457.203000000005</v>
      </c>
      <c r="H225" s="73">
        <f t="shared" si="32"/>
        <v>0</v>
      </c>
      <c r="I225" s="73">
        <f t="shared" si="32"/>
        <v>29111.446000000004</v>
      </c>
      <c r="J225" s="73">
        <f t="shared" si="32"/>
        <v>2345.757</v>
      </c>
      <c r="K225" s="73">
        <f t="shared" si="32"/>
        <v>0</v>
      </c>
    </row>
    <row r="226" spans="1:11" ht="13.5">
      <c r="A226" s="124" t="s">
        <v>10</v>
      </c>
      <c r="B226" s="125" t="s">
        <v>235</v>
      </c>
      <c r="C226" s="104" t="s">
        <v>4</v>
      </c>
      <c r="D226" s="112">
        <v>2020</v>
      </c>
      <c r="E226" s="112">
        <v>2025</v>
      </c>
      <c r="F226" s="24">
        <v>2020</v>
      </c>
      <c r="G226" s="85">
        <f>G233+G240+G247+G254</f>
        <v>236.80016</v>
      </c>
      <c r="H226" s="85">
        <f aca="true" t="shared" si="33" ref="G226:K232">H233+H240+H247+H254</f>
        <v>0</v>
      </c>
      <c r="I226" s="85">
        <f t="shared" si="33"/>
        <v>0</v>
      </c>
      <c r="J226" s="85">
        <f t="shared" si="33"/>
        <v>236.80016</v>
      </c>
      <c r="K226" s="85">
        <f t="shared" si="33"/>
        <v>0</v>
      </c>
    </row>
    <row r="227" spans="1:11" ht="13.5">
      <c r="A227" s="124"/>
      <c r="B227" s="125"/>
      <c r="C227" s="104"/>
      <c r="D227" s="112"/>
      <c r="E227" s="112"/>
      <c r="F227" s="24">
        <v>2021</v>
      </c>
      <c r="G227" s="85">
        <f t="shared" si="33"/>
        <v>295.9</v>
      </c>
      <c r="H227" s="85">
        <f t="shared" si="33"/>
        <v>0</v>
      </c>
      <c r="I227" s="85">
        <f t="shared" si="33"/>
        <v>0</v>
      </c>
      <c r="J227" s="86">
        <f t="shared" si="33"/>
        <v>295.9</v>
      </c>
      <c r="K227" s="85">
        <f t="shared" si="33"/>
        <v>0</v>
      </c>
    </row>
    <row r="228" spans="1:11" ht="13.5">
      <c r="A228" s="124"/>
      <c r="B228" s="125"/>
      <c r="C228" s="104"/>
      <c r="D228" s="112"/>
      <c r="E228" s="112"/>
      <c r="F228" s="24">
        <v>2022</v>
      </c>
      <c r="G228" s="85">
        <f t="shared" si="33"/>
        <v>290.1</v>
      </c>
      <c r="H228" s="85">
        <f t="shared" si="33"/>
        <v>0</v>
      </c>
      <c r="I228" s="85">
        <f t="shared" si="33"/>
        <v>0</v>
      </c>
      <c r="J228" s="85">
        <f>J235+J242+J249+J256</f>
        <v>290.1</v>
      </c>
      <c r="K228" s="85">
        <f t="shared" si="33"/>
        <v>0</v>
      </c>
    </row>
    <row r="229" spans="1:11" ht="13.5">
      <c r="A229" s="124"/>
      <c r="B229" s="125"/>
      <c r="C229" s="104"/>
      <c r="D229" s="112"/>
      <c r="E229" s="112"/>
      <c r="F229" s="24">
        <v>2023</v>
      </c>
      <c r="G229" s="85">
        <f t="shared" si="33"/>
        <v>282.6</v>
      </c>
      <c r="H229" s="85">
        <f t="shared" si="33"/>
        <v>0</v>
      </c>
      <c r="I229" s="85">
        <f t="shared" si="33"/>
        <v>0</v>
      </c>
      <c r="J229" s="85">
        <f t="shared" si="33"/>
        <v>282.6</v>
      </c>
      <c r="K229" s="85">
        <f t="shared" si="33"/>
        <v>0</v>
      </c>
    </row>
    <row r="230" spans="1:11" ht="13.5">
      <c r="A230" s="124"/>
      <c r="B230" s="125"/>
      <c r="C230" s="104"/>
      <c r="D230" s="112"/>
      <c r="E230" s="112"/>
      <c r="F230" s="24">
        <v>2024</v>
      </c>
      <c r="G230" s="85">
        <f t="shared" si="33"/>
        <v>257.745</v>
      </c>
      <c r="H230" s="85">
        <f t="shared" si="33"/>
        <v>0</v>
      </c>
      <c r="I230" s="85">
        <f t="shared" si="33"/>
        <v>0</v>
      </c>
      <c r="J230" s="85">
        <f t="shared" si="33"/>
        <v>257.745</v>
      </c>
      <c r="K230" s="85">
        <f t="shared" si="33"/>
        <v>0</v>
      </c>
    </row>
    <row r="231" spans="1:11" ht="13.5">
      <c r="A231" s="124"/>
      <c r="B231" s="125"/>
      <c r="C231" s="104"/>
      <c r="D231" s="112"/>
      <c r="E231" s="112"/>
      <c r="F231" s="24">
        <v>2025</v>
      </c>
      <c r="G231" s="85">
        <f t="shared" si="33"/>
        <v>268.055</v>
      </c>
      <c r="H231" s="85">
        <f t="shared" si="33"/>
        <v>0</v>
      </c>
      <c r="I231" s="85">
        <f t="shared" si="33"/>
        <v>0</v>
      </c>
      <c r="J231" s="85">
        <f t="shared" si="33"/>
        <v>268.055</v>
      </c>
      <c r="K231" s="85">
        <f t="shared" si="33"/>
        <v>0</v>
      </c>
    </row>
    <row r="232" spans="1:11" ht="12.75" customHeight="1">
      <c r="A232" s="124"/>
      <c r="B232" s="120" t="s">
        <v>29</v>
      </c>
      <c r="C232" s="120"/>
      <c r="D232" s="120"/>
      <c r="E232" s="120"/>
      <c r="F232" s="120"/>
      <c r="G232" s="85">
        <f t="shared" si="33"/>
        <v>1631.20016</v>
      </c>
      <c r="H232" s="85">
        <f t="shared" si="33"/>
        <v>0</v>
      </c>
      <c r="I232" s="85">
        <f t="shared" si="33"/>
        <v>0</v>
      </c>
      <c r="J232" s="85">
        <f t="shared" si="33"/>
        <v>1631.20016</v>
      </c>
      <c r="K232" s="85">
        <f t="shared" si="33"/>
        <v>0</v>
      </c>
    </row>
    <row r="233" spans="1:11" ht="12.75">
      <c r="A233" s="121" t="s">
        <v>248</v>
      </c>
      <c r="B233" s="123" t="s">
        <v>72</v>
      </c>
      <c r="C233" s="104" t="s">
        <v>4</v>
      </c>
      <c r="D233" s="112">
        <v>2020</v>
      </c>
      <c r="E233" s="112">
        <v>2025</v>
      </c>
      <c r="F233" s="24">
        <v>2020</v>
      </c>
      <c r="G233" s="74">
        <f aca="true" t="shared" si="34" ref="G233:G238">H233+I233+J233+K233</f>
        <v>17</v>
      </c>
      <c r="H233" s="75"/>
      <c r="I233" s="75"/>
      <c r="J233" s="75">
        <v>17</v>
      </c>
      <c r="K233" s="75"/>
    </row>
    <row r="234" spans="1:11" ht="12.75">
      <c r="A234" s="121"/>
      <c r="B234" s="123"/>
      <c r="C234" s="104"/>
      <c r="D234" s="112"/>
      <c r="E234" s="112"/>
      <c r="F234" s="24">
        <v>2021</v>
      </c>
      <c r="G234" s="74">
        <f t="shared" si="34"/>
        <v>17.1</v>
      </c>
      <c r="H234" s="75"/>
      <c r="I234" s="75"/>
      <c r="J234" s="75">
        <v>17.1</v>
      </c>
      <c r="K234" s="75"/>
    </row>
    <row r="235" spans="1:11" ht="12.75">
      <c r="A235" s="121"/>
      <c r="B235" s="123"/>
      <c r="C235" s="104"/>
      <c r="D235" s="112"/>
      <c r="E235" s="112"/>
      <c r="F235" s="24">
        <v>2022</v>
      </c>
      <c r="G235" s="74">
        <f t="shared" si="34"/>
        <v>16.8</v>
      </c>
      <c r="H235" s="75"/>
      <c r="I235" s="75"/>
      <c r="J235" s="76">
        <v>16.8</v>
      </c>
      <c r="K235" s="75"/>
    </row>
    <row r="236" spans="1:11" ht="12.75">
      <c r="A236" s="121"/>
      <c r="B236" s="123"/>
      <c r="C236" s="104"/>
      <c r="D236" s="112"/>
      <c r="E236" s="112"/>
      <c r="F236" s="24">
        <v>2023</v>
      </c>
      <c r="G236" s="74">
        <f t="shared" si="34"/>
        <v>16.3</v>
      </c>
      <c r="H236" s="75"/>
      <c r="I236" s="75"/>
      <c r="J236" s="76">
        <v>16.3</v>
      </c>
      <c r="K236" s="75"/>
    </row>
    <row r="237" spans="1:11" ht="12.75">
      <c r="A237" s="121"/>
      <c r="B237" s="123"/>
      <c r="C237" s="104"/>
      <c r="D237" s="112"/>
      <c r="E237" s="112"/>
      <c r="F237" s="24">
        <v>2024</v>
      </c>
      <c r="G237" s="74">
        <f t="shared" si="34"/>
        <v>18.495</v>
      </c>
      <c r="H237" s="75"/>
      <c r="I237" s="75"/>
      <c r="J237" s="75">
        <v>18.495</v>
      </c>
      <c r="K237" s="75"/>
    </row>
    <row r="238" spans="1:11" ht="12.75">
      <c r="A238" s="121"/>
      <c r="B238" s="123"/>
      <c r="C238" s="104"/>
      <c r="D238" s="112"/>
      <c r="E238" s="112"/>
      <c r="F238" s="24">
        <v>2025</v>
      </c>
      <c r="G238" s="74">
        <f t="shared" si="34"/>
        <v>19.235</v>
      </c>
      <c r="H238" s="75"/>
      <c r="I238" s="75"/>
      <c r="J238" s="75">
        <v>19.235</v>
      </c>
      <c r="K238" s="75"/>
    </row>
    <row r="239" spans="1:11" ht="12.75">
      <c r="A239" s="121"/>
      <c r="B239" s="120" t="s">
        <v>29</v>
      </c>
      <c r="C239" s="120"/>
      <c r="D239" s="120"/>
      <c r="E239" s="120"/>
      <c r="F239" s="120"/>
      <c r="G239" s="73">
        <f>G233+G234+G235+G236+G237+G238</f>
        <v>104.93</v>
      </c>
      <c r="H239" s="73">
        <f>H233+H234+H235+H236+H237+H238</f>
        <v>0</v>
      </c>
      <c r="I239" s="73">
        <f>I233+I234+I235+I236+I237+I238</f>
        <v>0</v>
      </c>
      <c r="J239" s="73">
        <f>J233+J234+J235+J236+J237+J238</f>
        <v>104.93</v>
      </c>
      <c r="K239" s="73">
        <f>SUM(K233:K238)</f>
        <v>0</v>
      </c>
    </row>
    <row r="240" spans="1:11" ht="12.75" customHeight="1">
      <c r="A240" s="121" t="s">
        <v>247</v>
      </c>
      <c r="B240" s="123" t="s">
        <v>73</v>
      </c>
      <c r="C240" s="130" t="s">
        <v>15</v>
      </c>
      <c r="D240" s="112">
        <v>2020</v>
      </c>
      <c r="E240" s="112">
        <v>2025</v>
      </c>
      <c r="F240" s="24">
        <v>2020</v>
      </c>
      <c r="G240" s="74">
        <f aca="true" t="shared" si="35" ref="G240:G245">H240+I240+J240+K240</f>
        <v>219.80016</v>
      </c>
      <c r="H240" s="75"/>
      <c r="I240" s="75"/>
      <c r="J240" s="76">
        <v>219.80016</v>
      </c>
      <c r="K240" s="75"/>
    </row>
    <row r="241" spans="1:11" ht="12.75" customHeight="1">
      <c r="A241" s="121"/>
      <c r="B241" s="123"/>
      <c r="C241" s="130"/>
      <c r="D241" s="112"/>
      <c r="E241" s="112"/>
      <c r="F241" s="24">
        <v>2021</v>
      </c>
      <c r="G241" s="74">
        <f t="shared" si="35"/>
        <v>228.8</v>
      </c>
      <c r="H241" s="75"/>
      <c r="I241" s="75"/>
      <c r="J241" s="76">
        <v>228.8</v>
      </c>
      <c r="K241" s="75"/>
    </row>
    <row r="242" spans="1:11" ht="12.75" customHeight="1">
      <c r="A242" s="121"/>
      <c r="B242" s="123"/>
      <c r="C242" s="130"/>
      <c r="D242" s="112"/>
      <c r="E242" s="112"/>
      <c r="F242" s="24">
        <v>2022</v>
      </c>
      <c r="G242" s="74">
        <f t="shared" si="35"/>
        <v>230</v>
      </c>
      <c r="H242" s="75"/>
      <c r="I242" s="75"/>
      <c r="J242" s="76">
        <v>230</v>
      </c>
      <c r="K242" s="75"/>
    </row>
    <row r="243" spans="1:11" ht="12.75" customHeight="1">
      <c r="A243" s="121"/>
      <c r="B243" s="123"/>
      <c r="C243" s="130"/>
      <c r="D243" s="112"/>
      <c r="E243" s="112"/>
      <c r="F243" s="24">
        <v>2023</v>
      </c>
      <c r="G243" s="74">
        <f t="shared" si="35"/>
        <v>230</v>
      </c>
      <c r="H243" s="75"/>
      <c r="I243" s="75"/>
      <c r="J243" s="76">
        <v>230</v>
      </c>
      <c r="K243" s="75"/>
    </row>
    <row r="244" spans="1:11" ht="12.75">
      <c r="A244" s="121"/>
      <c r="B244" s="123"/>
      <c r="C244" s="130"/>
      <c r="D244" s="112"/>
      <c r="E244" s="112"/>
      <c r="F244" s="24">
        <v>2024</v>
      </c>
      <c r="G244" s="74">
        <f t="shared" si="35"/>
        <v>185.17</v>
      </c>
      <c r="H244" s="75"/>
      <c r="I244" s="75"/>
      <c r="J244" s="75">
        <v>185.17</v>
      </c>
      <c r="K244" s="75"/>
    </row>
    <row r="245" spans="1:11" ht="12.75">
      <c r="A245" s="121"/>
      <c r="B245" s="123"/>
      <c r="C245" s="130"/>
      <c r="D245" s="112"/>
      <c r="E245" s="112"/>
      <c r="F245" s="24">
        <v>2025</v>
      </c>
      <c r="G245" s="74">
        <f t="shared" si="35"/>
        <v>192.577</v>
      </c>
      <c r="H245" s="75"/>
      <c r="I245" s="75"/>
      <c r="J245" s="75">
        <v>192.577</v>
      </c>
      <c r="K245" s="75"/>
    </row>
    <row r="246" spans="1:11" ht="12.75">
      <c r="A246" s="121"/>
      <c r="B246" s="120" t="s">
        <v>29</v>
      </c>
      <c r="C246" s="120"/>
      <c r="D246" s="120"/>
      <c r="E246" s="120"/>
      <c r="F246" s="120"/>
      <c r="G246" s="73">
        <f>G240+G241+G242+G243+G244+G245</f>
        <v>1286.34716</v>
      </c>
      <c r="H246" s="73">
        <f>H240+H241+H242+H243+H244+H245</f>
        <v>0</v>
      </c>
      <c r="I246" s="73">
        <f>I240+I241+I242+I243+I244+I245</f>
        <v>0</v>
      </c>
      <c r="J246" s="73">
        <f>J240+J241+J242+J243+J244+J245</f>
        <v>1286.34716</v>
      </c>
      <c r="K246" s="73">
        <f>SUM(K240:K245)</f>
        <v>0</v>
      </c>
    </row>
    <row r="247" spans="1:11" ht="12.75" customHeight="1">
      <c r="A247" s="121" t="s">
        <v>246</v>
      </c>
      <c r="B247" s="123" t="s">
        <v>74</v>
      </c>
      <c r="C247" s="130" t="s">
        <v>15</v>
      </c>
      <c r="D247" s="112">
        <v>2020</v>
      </c>
      <c r="E247" s="112">
        <v>2025</v>
      </c>
      <c r="F247" s="24">
        <v>2020</v>
      </c>
      <c r="G247" s="74">
        <f aca="true" t="shared" si="36" ref="G247:G252">H247+I247+J247+K247</f>
        <v>0</v>
      </c>
      <c r="H247" s="75"/>
      <c r="I247" s="75"/>
      <c r="J247" s="75">
        <v>0</v>
      </c>
      <c r="K247" s="75"/>
    </row>
    <row r="248" spans="1:11" ht="12.75" customHeight="1">
      <c r="A248" s="121"/>
      <c r="B248" s="123"/>
      <c r="C248" s="130"/>
      <c r="D248" s="112"/>
      <c r="E248" s="112"/>
      <c r="F248" s="24">
        <v>2021</v>
      </c>
      <c r="G248" s="74">
        <f t="shared" si="36"/>
        <v>0</v>
      </c>
      <c r="H248" s="75"/>
      <c r="I248" s="75"/>
      <c r="J248" s="75">
        <f>J247*1.04</f>
        <v>0</v>
      </c>
      <c r="K248" s="75"/>
    </row>
    <row r="249" spans="1:11" ht="12.75" customHeight="1">
      <c r="A249" s="121"/>
      <c r="B249" s="123"/>
      <c r="C249" s="130"/>
      <c r="D249" s="112"/>
      <c r="E249" s="112"/>
      <c r="F249" s="24">
        <v>2022</v>
      </c>
      <c r="G249" s="74">
        <f t="shared" si="36"/>
        <v>0</v>
      </c>
      <c r="H249" s="75"/>
      <c r="I249" s="75"/>
      <c r="J249" s="75">
        <f>J248*1.04</f>
        <v>0</v>
      </c>
      <c r="K249" s="75"/>
    </row>
    <row r="250" spans="1:11" ht="12.75" customHeight="1">
      <c r="A250" s="121"/>
      <c r="B250" s="123"/>
      <c r="C250" s="130"/>
      <c r="D250" s="112"/>
      <c r="E250" s="112"/>
      <c r="F250" s="24">
        <v>2023</v>
      </c>
      <c r="G250" s="74">
        <f t="shared" si="36"/>
        <v>0</v>
      </c>
      <c r="H250" s="75"/>
      <c r="I250" s="75"/>
      <c r="J250" s="75">
        <f>J249*1.04</f>
        <v>0</v>
      </c>
      <c r="K250" s="75"/>
    </row>
    <row r="251" spans="1:11" ht="12.75">
      <c r="A251" s="121"/>
      <c r="B251" s="123"/>
      <c r="C251" s="130"/>
      <c r="D251" s="112"/>
      <c r="E251" s="112"/>
      <c r="F251" s="24">
        <v>2024</v>
      </c>
      <c r="G251" s="74">
        <f t="shared" si="36"/>
        <v>0</v>
      </c>
      <c r="H251" s="75"/>
      <c r="I251" s="75"/>
      <c r="J251" s="75">
        <f>J250*1.04</f>
        <v>0</v>
      </c>
      <c r="K251" s="75"/>
    </row>
    <row r="252" spans="1:11" ht="12.75">
      <c r="A252" s="121"/>
      <c r="B252" s="123"/>
      <c r="C252" s="130"/>
      <c r="D252" s="112"/>
      <c r="E252" s="112"/>
      <c r="F252" s="24">
        <v>2025</v>
      </c>
      <c r="G252" s="74">
        <f t="shared" si="36"/>
        <v>0</v>
      </c>
      <c r="H252" s="75"/>
      <c r="I252" s="75"/>
      <c r="J252" s="75">
        <f>J251*1.04</f>
        <v>0</v>
      </c>
      <c r="K252" s="75"/>
    </row>
    <row r="253" spans="1:11" ht="12.75">
      <c r="A253" s="121"/>
      <c r="B253" s="120" t="s">
        <v>29</v>
      </c>
      <c r="C253" s="120"/>
      <c r="D253" s="120"/>
      <c r="E253" s="120"/>
      <c r="F253" s="120"/>
      <c r="G253" s="73">
        <f>G247+G248+G249+G250+G251+G252</f>
        <v>0</v>
      </c>
      <c r="H253" s="73">
        <f>H247+H248+H249+H250+H251+H252</f>
        <v>0</v>
      </c>
      <c r="I253" s="73">
        <f>I247+I248+I249+I250+I251+I252</f>
        <v>0</v>
      </c>
      <c r="J253" s="73">
        <f>J247+J248+J249+J250+J251+J252</f>
        <v>0</v>
      </c>
      <c r="K253" s="73">
        <f>SUM(K247:K252)</f>
        <v>0</v>
      </c>
    </row>
    <row r="254" spans="1:11" ht="12.75" customHeight="1">
      <c r="A254" s="121" t="s">
        <v>245</v>
      </c>
      <c r="B254" s="122" t="s">
        <v>75</v>
      </c>
      <c r="C254" s="130" t="s">
        <v>15</v>
      </c>
      <c r="D254" s="112">
        <v>2020</v>
      </c>
      <c r="E254" s="112">
        <v>2025</v>
      </c>
      <c r="F254" s="24">
        <v>2020</v>
      </c>
      <c r="G254" s="74">
        <f aca="true" t="shared" si="37" ref="G254:G259">H254+I254+J254+K254</f>
        <v>0</v>
      </c>
      <c r="H254" s="75"/>
      <c r="I254" s="75"/>
      <c r="J254" s="76">
        <v>0</v>
      </c>
      <c r="K254" s="75"/>
    </row>
    <row r="255" spans="1:11" ht="12.75" customHeight="1">
      <c r="A255" s="121"/>
      <c r="B255" s="122"/>
      <c r="C255" s="130"/>
      <c r="D255" s="112"/>
      <c r="E255" s="112"/>
      <c r="F255" s="24">
        <v>2021</v>
      </c>
      <c r="G255" s="74">
        <f t="shared" si="37"/>
        <v>50</v>
      </c>
      <c r="H255" s="75"/>
      <c r="I255" s="75"/>
      <c r="J255" s="75">
        <v>50</v>
      </c>
      <c r="K255" s="75"/>
    </row>
    <row r="256" spans="1:11" ht="12.75" customHeight="1">
      <c r="A256" s="121"/>
      <c r="B256" s="122"/>
      <c r="C256" s="130"/>
      <c r="D256" s="112"/>
      <c r="E256" s="112"/>
      <c r="F256" s="24">
        <v>2022</v>
      </c>
      <c r="G256" s="74">
        <f t="shared" si="37"/>
        <v>43.3</v>
      </c>
      <c r="H256" s="75"/>
      <c r="I256" s="75"/>
      <c r="J256" s="76">
        <v>43.3</v>
      </c>
      <c r="K256" s="75"/>
    </row>
    <row r="257" spans="1:11" ht="12.75" customHeight="1">
      <c r="A257" s="121"/>
      <c r="B257" s="122"/>
      <c r="C257" s="130"/>
      <c r="D257" s="112"/>
      <c r="E257" s="112"/>
      <c r="F257" s="24">
        <v>2023</v>
      </c>
      <c r="G257" s="74">
        <f t="shared" si="37"/>
        <v>36.3</v>
      </c>
      <c r="H257" s="75"/>
      <c r="I257" s="75"/>
      <c r="J257" s="76">
        <v>36.3</v>
      </c>
      <c r="K257" s="75"/>
    </row>
    <row r="258" spans="1:11" ht="12.75">
      <c r="A258" s="121"/>
      <c r="B258" s="123"/>
      <c r="C258" s="130"/>
      <c r="D258" s="112"/>
      <c r="E258" s="112"/>
      <c r="F258" s="24">
        <v>2024</v>
      </c>
      <c r="G258" s="74">
        <f t="shared" si="37"/>
        <v>54.08</v>
      </c>
      <c r="H258" s="75"/>
      <c r="I258" s="75"/>
      <c r="J258" s="75">
        <v>54.08</v>
      </c>
      <c r="K258" s="75"/>
    </row>
    <row r="259" spans="1:11" ht="12.75">
      <c r="A259" s="121"/>
      <c r="B259" s="123"/>
      <c r="C259" s="130"/>
      <c r="D259" s="112"/>
      <c r="E259" s="112"/>
      <c r="F259" s="24">
        <v>2025</v>
      </c>
      <c r="G259" s="74">
        <f t="shared" si="37"/>
        <v>56.243</v>
      </c>
      <c r="H259" s="75"/>
      <c r="I259" s="75"/>
      <c r="J259" s="75">
        <v>56.243</v>
      </c>
      <c r="K259" s="75"/>
    </row>
    <row r="260" spans="1:11" ht="12.75">
      <c r="A260" s="121"/>
      <c r="B260" s="120" t="s">
        <v>29</v>
      </c>
      <c r="C260" s="120"/>
      <c r="D260" s="120"/>
      <c r="E260" s="120"/>
      <c r="F260" s="120"/>
      <c r="G260" s="73">
        <f>G254+G255+G256+G257+G258+G259</f>
        <v>239.923</v>
      </c>
      <c r="H260" s="73">
        <f>H254+H255+H256+H257+H258+H259</f>
        <v>0</v>
      </c>
      <c r="I260" s="73">
        <f>I254+I255+I256+I257+I258+I259</f>
        <v>0</v>
      </c>
      <c r="J260" s="73">
        <f>J254+J255+J256+J257+J258+J259</f>
        <v>239.923</v>
      </c>
      <c r="K260" s="73">
        <f>SUM(K254:K259)</f>
        <v>0</v>
      </c>
    </row>
    <row r="261" spans="1:11" ht="15" customHeight="1">
      <c r="A261" s="142" t="s">
        <v>11</v>
      </c>
      <c r="B261" s="125" t="s">
        <v>236</v>
      </c>
      <c r="C261" s="104" t="s">
        <v>76</v>
      </c>
      <c r="D261" s="112">
        <v>2020</v>
      </c>
      <c r="E261" s="112">
        <v>2025</v>
      </c>
      <c r="F261" s="24">
        <v>2020</v>
      </c>
      <c r="G261" s="85">
        <f>G268+G275+G282+G289</f>
        <v>4930.31667</v>
      </c>
      <c r="H261" s="85">
        <f aca="true" t="shared" si="38" ref="G261:K267">H268+H275+H282+H289</f>
        <v>0</v>
      </c>
      <c r="I261" s="85">
        <f>I268+I275+I282+I289</f>
        <v>4637.3</v>
      </c>
      <c r="J261" s="85">
        <f aca="true" t="shared" si="39" ref="J261:J266">J268+J275+J282+J289</f>
        <v>293.01667</v>
      </c>
      <c r="K261" s="85">
        <f t="shared" si="38"/>
        <v>0</v>
      </c>
    </row>
    <row r="262" spans="1:11" ht="15" customHeight="1">
      <c r="A262" s="142"/>
      <c r="B262" s="125"/>
      <c r="C262" s="104"/>
      <c r="D262" s="112"/>
      <c r="E262" s="112"/>
      <c r="F262" s="24">
        <v>2021</v>
      </c>
      <c r="G262" s="85">
        <f t="shared" si="38"/>
        <v>4855.6</v>
      </c>
      <c r="H262" s="85">
        <f t="shared" si="38"/>
        <v>0</v>
      </c>
      <c r="I262" s="85">
        <f t="shared" si="38"/>
        <v>4779</v>
      </c>
      <c r="J262" s="85">
        <f t="shared" si="39"/>
        <v>76.6</v>
      </c>
      <c r="K262" s="85">
        <f t="shared" si="38"/>
        <v>0</v>
      </c>
    </row>
    <row r="263" spans="1:11" ht="15" customHeight="1">
      <c r="A263" s="142"/>
      <c r="B263" s="125"/>
      <c r="C263" s="104"/>
      <c r="D263" s="112"/>
      <c r="E263" s="112"/>
      <c r="F263" s="24">
        <v>2022</v>
      </c>
      <c r="G263" s="85">
        <f t="shared" si="38"/>
        <v>5073.1</v>
      </c>
      <c r="H263" s="85">
        <f t="shared" si="38"/>
        <v>0</v>
      </c>
      <c r="I263" s="85">
        <f t="shared" si="38"/>
        <v>4998</v>
      </c>
      <c r="J263" s="85">
        <f t="shared" si="39"/>
        <v>75.1</v>
      </c>
      <c r="K263" s="85">
        <f t="shared" si="38"/>
        <v>0</v>
      </c>
    </row>
    <row r="264" spans="1:11" ht="15" customHeight="1">
      <c r="A264" s="142"/>
      <c r="B264" s="125"/>
      <c r="C264" s="104"/>
      <c r="D264" s="112"/>
      <c r="E264" s="112"/>
      <c r="F264" s="24">
        <v>2023</v>
      </c>
      <c r="G264" s="85">
        <f t="shared" si="38"/>
        <v>5147.2</v>
      </c>
      <c r="H264" s="85">
        <f t="shared" si="38"/>
        <v>0</v>
      </c>
      <c r="I264" s="85">
        <f t="shared" si="38"/>
        <v>5074</v>
      </c>
      <c r="J264" s="85">
        <f t="shared" si="39"/>
        <v>73.2</v>
      </c>
      <c r="K264" s="85">
        <f t="shared" si="38"/>
        <v>0</v>
      </c>
    </row>
    <row r="265" spans="1:11" ht="13.5">
      <c r="A265" s="142"/>
      <c r="B265" s="125"/>
      <c r="C265" s="104"/>
      <c r="D265" s="112"/>
      <c r="E265" s="112"/>
      <c r="F265" s="24">
        <v>2024</v>
      </c>
      <c r="G265" s="85">
        <f t="shared" si="38"/>
        <v>4702.256</v>
      </c>
      <c r="H265" s="85">
        <f t="shared" si="38"/>
        <v>0</v>
      </c>
      <c r="I265" s="85">
        <f t="shared" si="38"/>
        <v>4619.189</v>
      </c>
      <c r="J265" s="85">
        <f t="shared" si="39"/>
        <v>83.067</v>
      </c>
      <c r="K265" s="85">
        <f t="shared" si="38"/>
        <v>0</v>
      </c>
    </row>
    <row r="266" spans="1:11" ht="13.5">
      <c r="A266" s="142"/>
      <c r="B266" s="125"/>
      <c r="C266" s="104"/>
      <c r="D266" s="112"/>
      <c r="E266" s="112"/>
      <c r="F266" s="24">
        <v>2025</v>
      </c>
      <c r="G266" s="85">
        <f t="shared" si="38"/>
        <v>4890.347</v>
      </c>
      <c r="H266" s="85">
        <f t="shared" si="38"/>
        <v>0</v>
      </c>
      <c r="I266" s="85">
        <f t="shared" si="38"/>
        <v>4803.957</v>
      </c>
      <c r="J266" s="85">
        <f t="shared" si="39"/>
        <v>86.39</v>
      </c>
      <c r="K266" s="85">
        <f t="shared" si="38"/>
        <v>0</v>
      </c>
    </row>
    <row r="267" spans="1:11" ht="13.5">
      <c r="A267" s="142"/>
      <c r="B267" s="120" t="s">
        <v>29</v>
      </c>
      <c r="C267" s="120"/>
      <c r="D267" s="120"/>
      <c r="E267" s="120"/>
      <c r="F267" s="120"/>
      <c r="G267" s="85">
        <f>G261+G262+G263+G264+G265+G266</f>
        <v>29598.819670000004</v>
      </c>
      <c r="H267" s="85">
        <f t="shared" si="38"/>
        <v>0</v>
      </c>
      <c r="I267" s="85">
        <f>I261+I262+I263+I264+I265+I266</f>
        <v>28911.446000000004</v>
      </c>
      <c r="J267" s="85">
        <f>J261+J262+J263+J264+J265+J266</f>
        <v>687.3736700000001</v>
      </c>
      <c r="K267" s="85">
        <f t="shared" si="38"/>
        <v>0</v>
      </c>
    </row>
    <row r="268" spans="1:11" ht="12.75">
      <c r="A268" s="121" t="s">
        <v>244</v>
      </c>
      <c r="B268" s="122" t="s">
        <v>77</v>
      </c>
      <c r="C268" s="104" t="s">
        <v>76</v>
      </c>
      <c r="D268" s="112">
        <v>2020</v>
      </c>
      <c r="E268" s="112">
        <v>2025</v>
      </c>
      <c r="F268" s="24">
        <v>2020</v>
      </c>
      <c r="G268" s="74">
        <f aca="true" t="shared" si="40" ref="G268:G273">H268+I268+J268+K268</f>
        <v>0</v>
      </c>
      <c r="H268" s="75"/>
      <c r="I268" s="75"/>
      <c r="J268" s="75">
        <v>0</v>
      </c>
      <c r="K268" s="75"/>
    </row>
    <row r="269" spans="1:11" ht="12.75">
      <c r="A269" s="121"/>
      <c r="B269" s="122"/>
      <c r="C269" s="104"/>
      <c r="D269" s="112"/>
      <c r="E269" s="112"/>
      <c r="F269" s="24">
        <v>2021</v>
      </c>
      <c r="G269" s="74">
        <f t="shared" si="40"/>
        <v>0</v>
      </c>
      <c r="H269" s="75"/>
      <c r="I269" s="75"/>
      <c r="J269" s="75">
        <v>0</v>
      </c>
      <c r="K269" s="75"/>
    </row>
    <row r="270" spans="1:11" ht="12.75">
      <c r="A270" s="121"/>
      <c r="B270" s="122"/>
      <c r="C270" s="104"/>
      <c r="D270" s="112"/>
      <c r="E270" s="112"/>
      <c r="F270" s="24">
        <v>2022</v>
      </c>
      <c r="G270" s="74">
        <f t="shared" si="40"/>
        <v>0</v>
      </c>
      <c r="H270" s="75"/>
      <c r="I270" s="75"/>
      <c r="J270" s="75">
        <f>J269*1.04</f>
        <v>0</v>
      </c>
      <c r="K270" s="75"/>
    </row>
    <row r="271" spans="1:11" ht="12.75">
      <c r="A271" s="121"/>
      <c r="B271" s="122"/>
      <c r="C271" s="104"/>
      <c r="D271" s="112"/>
      <c r="E271" s="112"/>
      <c r="F271" s="24">
        <v>2023</v>
      </c>
      <c r="G271" s="74">
        <f t="shared" si="40"/>
        <v>0</v>
      </c>
      <c r="H271" s="75"/>
      <c r="I271" s="75"/>
      <c r="J271" s="75">
        <f>J270*1.04</f>
        <v>0</v>
      </c>
      <c r="K271" s="75"/>
    </row>
    <row r="272" spans="1:11" ht="12.75">
      <c r="A272" s="121"/>
      <c r="B272" s="123"/>
      <c r="C272" s="104"/>
      <c r="D272" s="112"/>
      <c r="E272" s="112"/>
      <c r="F272" s="24">
        <v>2024</v>
      </c>
      <c r="G272" s="74">
        <f t="shared" si="40"/>
        <v>0</v>
      </c>
      <c r="H272" s="75"/>
      <c r="I272" s="75"/>
      <c r="J272" s="75">
        <f>J271*1.04</f>
        <v>0</v>
      </c>
      <c r="K272" s="75"/>
    </row>
    <row r="273" spans="1:11" ht="12.75">
      <c r="A273" s="121"/>
      <c r="B273" s="123"/>
      <c r="C273" s="104"/>
      <c r="D273" s="112"/>
      <c r="E273" s="112"/>
      <c r="F273" s="24">
        <v>2025</v>
      </c>
      <c r="G273" s="74">
        <f t="shared" si="40"/>
        <v>0</v>
      </c>
      <c r="H273" s="75"/>
      <c r="I273" s="75"/>
      <c r="J273" s="75">
        <f>J272*1.04</f>
        <v>0</v>
      </c>
      <c r="K273" s="75"/>
    </row>
    <row r="274" spans="1:11" ht="12.75">
      <c r="A274" s="121"/>
      <c r="B274" s="120" t="s">
        <v>29</v>
      </c>
      <c r="C274" s="120"/>
      <c r="D274" s="120"/>
      <c r="E274" s="120"/>
      <c r="F274" s="120"/>
      <c r="G274" s="87">
        <f>SUM(G268:G273)</f>
        <v>0</v>
      </c>
      <c r="H274" s="87">
        <f>SUM(H268:H273)</f>
        <v>0</v>
      </c>
      <c r="I274" s="87">
        <f>SUM(I268:I273)</f>
        <v>0</v>
      </c>
      <c r="J274" s="87">
        <f>SUM(J268:J273)</f>
        <v>0</v>
      </c>
      <c r="K274" s="87">
        <f>SUM(K268:K273)</f>
        <v>0</v>
      </c>
    </row>
    <row r="275" spans="1:11" ht="12.75">
      <c r="A275" s="121" t="s">
        <v>78</v>
      </c>
      <c r="B275" s="123" t="s">
        <v>79</v>
      </c>
      <c r="C275" s="104" t="s">
        <v>76</v>
      </c>
      <c r="D275" s="112">
        <v>2020</v>
      </c>
      <c r="E275" s="112">
        <v>2025</v>
      </c>
      <c r="F275" s="24">
        <v>2020</v>
      </c>
      <c r="G275" s="74">
        <f aca="true" t="shared" si="41" ref="G275:G280">H275+I275+J275+K275</f>
        <v>293.01667</v>
      </c>
      <c r="H275" s="75"/>
      <c r="I275" s="75"/>
      <c r="J275" s="76">
        <v>293.01667</v>
      </c>
      <c r="K275" s="75"/>
    </row>
    <row r="276" spans="1:11" ht="12.75">
      <c r="A276" s="121"/>
      <c r="B276" s="123"/>
      <c r="C276" s="104"/>
      <c r="D276" s="112"/>
      <c r="E276" s="112"/>
      <c r="F276" s="24">
        <v>2021</v>
      </c>
      <c r="G276" s="74">
        <f t="shared" si="41"/>
        <v>76.6</v>
      </c>
      <c r="H276" s="75"/>
      <c r="I276" s="75"/>
      <c r="J276" s="75">
        <v>76.6</v>
      </c>
      <c r="K276" s="75"/>
    </row>
    <row r="277" spans="1:11" ht="12.75">
      <c r="A277" s="121"/>
      <c r="B277" s="123"/>
      <c r="C277" s="104"/>
      <c r="D277" s="112"/>
      <c r="E277" s="112"/>
      <c r="F277" s="24">
        <v>2022</v>
      </c>
      <c r="G277" s="74">
        <f t="shared" si="41"/>
        <v>75.1</v>
      </c>
      <c r="H277" s="75"/>
      <c r="I277" s="75"/>
      <c r="J277" s="76">
        <v>75.1</v>
      </c>
      <c r="K277" s="75"/>
    </row>
    <row r="278" spans="1:11" ht="12.75">
      <c r="A278" s="121"/>
      <c r="B278" s="123"/>
      <c r="C278" s="104"/>
      <c r="D278" s="112"/>
      <c r="E278" s="112"/>
      <c r="F278" s="24">
        <v>2023</v>
      </c>
      <c r="G278" s="74">
        <f t="shared" si="41"/>
        <v>73.2</v>
      </c>
      <c r="H278" s="75"/>
      <c r="I278" s="75"/>
      <c r="J278" s="76">
        <v>73.2</v>
      </c>
      <c r="K278" s="75"/>
    </row>
    <row r="279" spans="1:11" ht="12.75">
      <c r="A279" s="121"/>
      <c r="B279" s="123"/>
      <c r="C279" s="104"/>
      <c r="D279" s="112"/>
      <c r="E279" s="112"/>
      <c r="F279" s="24">
        <v>2024</v>
      </c>
      <c r="G279" s="74">
        <f t="shared" si="41"/>
        <v>83.067</v>
      </c>
      <c r="H279" s="75"/>
      <c r="I279" s="75"/>
      <c r="J279" s="75">
        <v>83.067</v>
      </c>
      <c r="K279" s="75"/>
    </row>
    <row r="280" spans="1:11" ht="12.75">
      <c r="A280" s="121"/>
      <c r="B280" s="123"/>
      <c r="C280" s="104"/>
      <c r="D280" s="112"/>
      <c r="E280" s="112"/>
      <c r="F280" s="24">
        <v>2025</v>
      </c>
      <c r="G280" s="74">
        <f t="shared" si="41"/>
        <v>86.39</v>
      </c>
      <c r="H280" s="75"/>
      <c r="I280" s="75"/>
      <c r="J280" s="75">
        <v>86.39</v>
      </c>
      <c r="K280" s="75"/>
    </row>
    <row r="281" spans="1:11" ht="12.75">
      <c r="A281" s="121"/>
      <c r="B281" s="120" t="s">
        <v>29</v>
      </c>
      <c r="C281" s="120"/>
      <c r="D281" s="120"/>
      <c r="E281" s="120"/>
      <c r="F281" s="120"/>
      <c r="G281" s="87">
        <f>SUM(G275:G280)</f>
        <v>687.3736700000001</v>
      </c>
      <c r="H281" s="87">
        <f>SUM(H275:H280)</f>
        <v>0</v>
      </c>
      <c r="I281" s="87">
        <f>SUM(I275:I280)</f>
        <v>0</v>
      </c>
      <c r="J281" s="87">
        <f>SUM(J275:J280)</f>
        <v>687.3736700000001</v>
      </c>
      <c r="K281" s="87">
        <f>SUM(K275:K280)</f>
        <v>0</v>
      </c>
    </row>
    <row r="282" spans="1:11" ht="25.5" customHeight="1">
      <c r="A282" s="121" t="s">
        <v>80</v>
      </c>
      <c r="B282" s="123" t="s">
        <v>81</v>
      </c>
      <c r="C282" s="104" t="s">
        <v>76</v>
      </c>
      <c r="D282" s="112">
        <v>2020</v>
      </c>
      <c r="E282" s="112">
        <v>2025</v>
      </c>
      <c r="F282" s="24">
        <v>2020</v>
      </c>
      <c r="G282" s="74">
        <f aca="true" t="shared" si="42" ref="G282:G287">H282+I282+J282+K282</f>
        <v>3002</v>
      </c>
      <c r="H282" s="75"/>
      <c r="I282" s="76">
        <v>3002</v>
      </c>
      <c r="J282" s="75">
        <v>0</v>
      </c>
      <c r="K282" s="75"/>
    </row>
    <row r="283" spans="1:11" ht="12.75">
      <c r="A283" s="121"/>
      <c r="B283" s="123"/>
      <c r="C283" s="104"/>
      <c r="D283" s="112"/>
      <c r="E283" s="112"/>
      <c r="F283" s="24">
        <v>2021</v>
      </c>
      <c r="G283" s="74">
        <f t="shared" si="42"/>
        <v>3000</v>
      </c>
      <c r="H283" s="75"/>
      <c r="I283" s="76">
        <v>3000</v>
      </c>
      <c r="J283" s="75">
        <f>J282*1.04</f>
        <v>0</v>
      </c>
      <c r="K283" s="75"/>
    </row>
    <row r="284" spans="1:11" ht="12.75">
      <c r="A284" s="121"/>
      <c r="B284" s="123"/>
      <c r="C284" s="104"/>
      <c r="D284" s="112"/>
      <c r="E284" s="112"/>
      <c r="F284" s="24">
        <v>2022</v>
      </c>
      <c r="G284" s="74">
        <f t="shared" si="42"/>
        <v>3100</v>
      </c>
      <c r="H284" s="75"/>
      <c r="I284" s="76">
        <v>3100</v>
      </c>
      <c r="J284" s="75">
        <f>J283*1.04</f>
        <v>0</v>
      </c>
      <c r="K284" s="75"/>
    </row>
    <row r="285" spans="1:11" ht="12.75">
      <c r="A285" s="121"/>
      <c r="B285" s="123"/>
      <c r="C285" s="104"/>
      <c r="D285" s="112"/>
      <c r="E285" s="112"/>
      <c r="F285" s="24">
        <v>2023</v>
      </c>
      <c r="G285" s="74">
        <f t="shared" si="42"/>
        <v>3100</v>
      </c>
      <c r="H285" s="75"/>
      <c r="I285" s="76">
        <v>3100</v>
      </c>
      <c r="J285" s="75">
        <f>J284*1.04</f>
        <v>0</v>
      </c>
      <c r="K285" s="75"/>
    </row>
    <row r="286" spans="1:11" ht="12.75">
      <c r="A286" s="121"/>
      <c r="B286" s="123"/>
      <c r="C286" s="104"/>
      <c r="D286" s="112"/>
      <c r="E286" s="112"/>
      <c r="F286" s="24">
        <v>2024</v>
      </c>
      <c r="G286" s="74">
        <f t="shared" si="42"/>
        <v>2706.163</v>
      </c>
      <c r="H286" s="75"/>
      <c r="I286" s="75">
        <v>2706.163</v>
      </c>
      <c r="J286" s="75">
        <f>J285*1.04</f>
        <v>0</v>
      </c>
      <c r="K286" s="75"/>
    </row>
    <row r="287" spans="1:11" ht="12.75">
      <c r="A287" s="121"/>
      <c r="B287" s="123"/>
      <c r="C287" s="104"/>
      <c r="D287" s="112"/>
      <c r="E287" s="112"/>
      <c r="F287" s="24">
        <v>2025</v>
      </c>
      <c r="G287" s="74">
        <f t="shared" si="42"/>
        <v>2814.41</v>
      </c>
      <c r="H287" s="75"/>
      <c r="I287" s="75">
        <v>2814.41</v>
      </c>
      <c r="J287" s="75">
        <f>J286*1.04</f>
        <v>0</v>
      </c>
      <c r="K287" s="75"/>
    </row>
    <row r="288" spans="1:11" ht="12.75">
      <c r="A288" s="121"/>
      <c r="B288" s="120" t="s">
        <v>29</v>
      </c>
      <c r="C288" s="120"/>
      <c r="D288" s="120"/>
      <c r="E288" s="120"/>
      <c r="F288" s="120"/>
      <c r="G288" s="87">
        <f>G282+G283+G284+G285+G286+G287</f>
        <v>17722.573</v>
      </c>
      <c r="H288" s="87">
        <f>H282+H286+H287</f>
        <v>0</v>
      </c>
      <c r="I288" s="87">
        <f>I282+I283+I284+I285+I286+I287</f>
        <v>17722.573</v>
      </c>
      <c r="J288" s="87">
        <f>J282+J286+J287</f>
        <v>0</v>
      </c>
      <c r="K288" s="87">
        <f>K282+K286+K287</f>
        <v>0</v>
      </c>
    </row>
    <row r="289" spans="1:11" ht="12.75" customHeight="1">
      <c r="A289" s="121" t="s">
        <v>82</v>
      </c>
      <c r="B289" s="123" t="s">
        <v>83</v>
      </c>
      <c r="C289" s="104" t="s">
        <v>76</v>
      </c>
      <c r="D289" s="112">
        <v>2020</v>
      </c>
      <c r="E289" s="112">
        <v>2025</v>
      </c>
      <c r="F289" s="24">
        <v>2020</v>
      </c>
      <c r="G289" s="74">
        <f aca="true" t="shared" si="43" ref="G289:G294">H289+I289+J289+K289</f>
        <v>1635.3</v>
      </c>
      <c r="H289" s="75"/>
      <c r="I289" s="75">
        <v>1635.3</v>
      </c>
      <c r="J289" s="75">
        <v>0</v>
      </c>
      <c r="K289" s="75"/>
    </row>
    <row r="290" spans="1:11" ht="12.75" customHeight="1">
      <c r="A290" s="121"/>
      <c r="B290" s="123"/>
      <c r="C290" s="104"/>
      <c r="D290" s="112"/>
      <c r="E290" s="112"/>
      <c r="F290" s="24">
        <v>2021</v>
      </c>
      <c r="G290" s="74">
        <f t="shared" si="43"/>
        <v>1779</v>
      </c>
      <c r="H290" s="75"/>
      <c r="I290" s="76">
        <v>1779</v>
      </c>
      <c r="J290" s="75">
        <f>J289*1.04</f>
        <v>0</v>
      </c>
      <c r="K290" s="75"/>
    </row>
    <row r="291" spans="1:11" ht="12.75" customHeight="1">
      <c r="A291" s="121"/>
      <c r="B291" s="123"/>
      <c r="C291" s="104"/>
      <c r="D291" s="112"/>
      <c r="E291" s="112"/>
      <c r="F291" s="24">
        <v>2022</v>
      </c>
      <c r="G291" s="74">
        <f t="shared" si="43"/>
        <v>1898</v>
      </c>
      <c r="H291" s="75"/>
      <c r="I291" s="76">
        <v>1898</v>
      </c>
      <c r="J291" s="75">
        <f>J290*1.04</f>
        <v>0</v>
      </c>
      <c r="K291" s="75"/>
    </row>
    <row r="292" spans="1:11" ht="12.75" customHeight="1">
      <c r="A292" s="121"/>
      <c r="B292" s="123"/>
      <c r="C292" s="104"/>
      <c r="D292" s="112"/>
      <c r="E292" s="112"/>
      <c r="F292" s="24">
        <v>2023</v>
      </c>
      <c r="G292" s="74">
        <f t="shared" si="43"/>
        <v>1974</v>
      </c>
      <c r="H292" s="75"/>
      <c r="I292" s="76">
        <v>1974</v>
      </c>
      <c r="J292" s="75">
        <f>J291*1.04</f>
        <v>0</v>
      </c>
      <c r="K292" s="75"/>
    </row>
    <row r="293" spans="1:11" ht="12.75">
      <c r="A293" s="121"/>
      <c r="B293" s="123"/>
      <c r="C293" s="104"/>
      <c r="D293" s="112"/>
      <c r="E293" s="112"/>
      <c r="F293" s="24">
        <v>2024</v>
      </c>
      <c r="G293" s="74">
        <f t="shared" si="43"/>
        <v>1913.026</v>
      </c>
      <c r="H293" s="75"/>
      <c r="I293" s="75">
        <v>1913.026</v>
      </c>
      <c r="J293" s="75">
        <f>J292*1.04</f>
        <v>0</v>
      </c>
      <c r="K293" s="75"/>
    </row>
    <row r="294" spans="1:11" ht="12.75">
      <c r="A294" s="121"/>
      <c r="B294" s="123"/>
      <c r="C294" s="104"/>
      <c r="D294" s="112"/>
      <c r="E294" s="112"/>
      <c r="F294" s="24">
        <v>2025</v>
      </c>
      <c r="G294" s="74">
        <f t="shared" si="43"/>
        <v>1989.547</v>
      </c>
      <c r="H294" s="75"/>
      <c r="I294" s="75">
        <v>1989.547</v>
      </c>
      <c r="J294" s="75">
        <f>J293*1.04</f>
        <v>0</v>
      </c>
      <c r="K294" s="75"/>
    </row>
    <row r="295" spans="1:11" ht="12.75">
      <c r="A295" s="121"/>
      <c r="B295" s="120" t="s">
        <v>29</v>
      </c>
      <c r="C295" s="120"/>
      <c r="D295" s="120"/>
      <c r="E295" s="120"/>
      <c r="F295" s="120"/>
      <c r="G295" s="87">
        <f>G289+G290+G291+G292+G293+G294</f>
        <v>11188.873000000001</v>
      </c>
      <c r="H295" s="87">
        <f>H289+H293+H294</f>
        <v>0</v>
      </c>
      <c r="I295" s="87">
        <f>I289+I290+I291+I292+I293+I294</f>
        <v>11188.873000000001</v>
      </c>
      <c r="J295" s="87">
        <f>J289+J293+J294</f>
        <v>0</v>
      </c>
      <c r="K295" s="87">
        <f>K289+K293+K294</f>
        <v>0</v>
      </c>
    </row>
    <row r="296" spans="1:11" ht="15.75" customHeight="1">
      <c r="A296" s="143" t="s">
        <v>12</v>
      </c>
      <c r="B296" s="125" t="s">
        <v>84</v>
      </c>
      <c r="C296" s="104" t="s">
        <v>76</v>
      </c>
      <c r="D296" s="112">
        <v>2020</v>
      </c>
      <c r="E296" s="112">
        <v>2025</v>
      </c>
      <c r="F296" s="24">
        <v>2020</v>
      </c>
      <c r="G296" s="85">
        <f>I296+J296+K296</f>
        <v>0</v>
      </c>
      <c r="H296" s="71">
        <f>H303</f>
        <v>0</v>
      </c>
      <c r="I296" s="71">
        <f>I303</f>
        <v>0</v>
      </c>
      <c r="J296" s="71">
        <f>J303</f>
        <v>0</v>
      </c>
      <c r="K296" s="71">
        <f>K303</f>
        <v>0</v>
      </c>
    </row>
    <row r="297" spans="1:11" ht="15.75" customHeight="1">
      <c r="A297" s="143"/>
      <c r="B297" s="125"/>
      <c r="C297" s="104"/>
      <c r="D297" s="112"/>
      <c r="E297" s="112"/>
      <c r="F297" s="24">
        <v>2021</v>
      </c>
      <c r="G297" s="85"/>
      <c r="H297" s="71"/>
      <c r="I297" s="71"/>
      <c r="J297" s="71"/>
      <c r="K297" s="71"/>
    </row>
    <row r="298" spans="1:11" ht="15.75" customHeight="1">
      <c r="A298" s="143"/>
      <c r="B298" s="125"/>
      <c r="C298" s="104"/>
      <c r="D298" s="112"/>
      <c r="E298" s="112"/>
      <c r="F298" s="24">
        <v>2022</v>
      </c>
      <c r="G298" s="85"/>
      <c r="H298" s="71"/>
      <c r="I298" s="71"/>
      <c r="J298" s="71"/>
      <c r="K298" s="71"/>
    </row>
    <row r="299" spans="1:11" ht="13.5">
      <c r="A299" s="143"/>
      <c r="B299" s="125"/>
      <c r="C299" s="104"/>
      <c r="D299" s="112"/>
      <c r="E299" s="112"/>
      <c r="F299" s="24">
        <v>2023</v>
      </c>
      <c r="G299" s="85"/>
      <c r="H299" s="71"/>
      <c r="I299" s="71"/>
      <c r="J299" s="71"/>
      <c r="K299" s="71"/>
    </row>
    <row r="300" spans="1:11" ht="13.5">
      <c r="A300" s="143"/>
      <c r="B300" s="125"/>
      <c r="C300" s="104"/>
      <c r="D300" s="112"/>
      <c r="E300" s="112"/>
      <c r="F300" s="24">
        <v>2024</v>
      </c>
      <c r="G300" s="85">
        <f>I300+J300+K300</f>
        <v>0</v>
      </c>
      <c r="H300" s="71">
        <f aca="true" t="shared" si="44" ref="H300:K301">H307</f>
        <v>0</v>
      </c>
      <c r="I300" s="71">
        <f t="shared" si="44"/>
        <v>0</v>
      </c>
      <c r="J300" s="71">
        <f t="shared" si="44"/>
        <v>0</v>
      </c>
      <c r="K300" s="71">
        <f t="shared" si="44"/>
        <v>0</v>
      </c>
    </row>
    <row r="301" spans="1:11" ht="13.5">
      <c r="A301" s="143"/>
      <c r="B301" s="125"/>
      <c r="C301" s="104"/>
      <c r="D301" s="112"/>
      <c r="E301" s="112"/>
      <c r="F301" s="24">
        <v>2025</v>
      </c>
      <c r="G301" s="85">
        <f>I301+J301+K301</f>
        <v>0</v>
      </c>
      <c r="H301" s="71">
        <f t="shared" si="44"/>
        <v>0</v>
      </c>
      <c r="I301" s="71">
        <f t="shared" si="44"/>
        <v>0</v>
      </c>
      <c r="J301" s="71">
        <f t="shared" si="44"/>
        <v>0</v>
      </c>
      <c r="K301" s="71">
        <f t="shared" si="44"/>
        <v>0</v>
      </c>
    </row>
    <row r="302" spans="1:11" ht="18.75" customHeight="1">
      <c r="A302" s="143"/>
      <c r="B302" s="120" t="s">
        <v>29</v>
      </c>
      <c r="C302" s="120"/>
      <c r="D302" s="120"/>
      <c r="E302" s="120"/>
      <c r="F302" s="120"/>
      <c r="G302" s="85">
        <f>G296+G300+G301</f>
        <v>0</v>
      </c>
      <c r="H302" s="71">
        <f>SUM(H296:H301)</f>
        <v>0</v>
      </c>
      <c r="I302" s="71">
        <f>SUM(I296:I301)</f>
        <v>0</v>
      </c>
      <c r="J302" s="71">
        <f>SUM(J296:J301)</f>
        <v>0</v>
      </c>
      <c r="K302" s="71">
        <f>SUM(K296:K301)</f>
        <v>0</v>
      </c>
    </row>
    <row r="303" spans="1:11" ht="15.75" customHeight="1">
      <c r="A303" s="145" t="s">
        <v>85</v>
      </c>
      <c r="B303" s="123" t="s">
        <v>86</v>
      </c>
      <c r="C303" s="104" t="s">
        <v>76</v>
      </c>
      <c r="D303" s="112">
        <v>2020</v>
      </c>
      <c r="E303" s="112">
        <v>2025</v>
      </c>
      <c r="F303" s="24">
        <v>2020</v>
      </c>
      <c r="G303" s="88">
        <f aca="true" t="shared" si="45" ref="G303:G309">I303+J303+K303</f>
        <v>0</v>
      </c>
      <c r="H303" s="88"/>
      <c r="I303" s="88"/>
      <c r="J303" s="88"/>
      <c r="K303" s="88"/>
    </row>
    <row r="304" spans="1:11" ht="12.75">
      <c r="A304" s="145"/>
      <c r="B304" s="123"/>
      <c r="C304" s="104"/>
      <c r="D304" s="112"/>
      <c r="E304" s="112"/>
      <c r="F304" s="24">
        <v>2021</v>
      </c>
      <c r="G304" s="88"/>
      <c r="H304" s="88"/>
      <c r="I304" s="88"/>
      <c r="J304" s="88"/>
      <c r="K304" s="88"/>
    </row>
    <row r="305" spans="1:11" ht="12.75">
      <c r="A305" s="145"/>
      <c r="B305" s="123"/>
      <c r="C305" s="104"/>
      <c r="D305" s="112"/>
      <c r="E305" s="112"/>
      <c r="F305" s="24">
        <v>2022</v>
      </c>
      <c r="G305" s="88"/>
      <c r="H305" s="88"/>
      <c r="I305" s="88"/>
      <c r="J305" s="88"/>
      <c r="K305" s="88"/>
    </row>
    <row r="306" spans="1:11" ht="12.75">
      <c r="A306" s="145"/>
      <c r="B306" s="123"/>
      <c r="C306" s="104"/>
      <c r="D306" s="112"/>
      <c r="E306" s="112"/>
      <c r="F306" s="24">
        <v>2023</v>
      </c>
      <c r="G306" s="88"/>
      <c r="H306" s="88"/>
      <c r="I306" s="88"/>
      <c r="J306" s="88"/>
      <c r="K306" s="88"/>
    </row>
    <row r="307" spans="1:11" ht="12.75">
      <c r="A307" s="145"/>
      <c r="B307" s="123"/>
      <c r="C307" s="104"/>
      <c r="D307" s="112"/>
      <c r="E307" s="112"/>
      <c r="F307" s="24">
        <v>2024</v>
      </c>
      <c r="G307" s="88">
        <f t="shared" si="45"/>
        <v>0</v>
      </c>
      <c r="H307" s="88"/>
      <c r="I307" s="88"/>
      <c r="J307" s="88"/>
      <c r="K307" s="88"/>
    </row>
    <row r="308" spans="1:11" ht="12.75">
      <c r="A308" s="145"/>
      <c r="B308" s="123"/>
      <c r="C308" s="104"/>
      <c r="D308" s="112"/>
      <c r="E308" s="112"/>
      <c r="F308" s="24">
        <v>2025</v>
      </c>
      <c r="G308" s="88">
        <f t="shared" si="45"/>
        <v>0</v>
      </c>
      <c r="H308" s="88"/>
      <c r="I308" s="88"/>
      <c r="J308" s="88"/>
      <c r="K308" s="88"/>
    </row>
    <row r="309" spans="1:11" ht="18.75" customHeight="1">
      <c r="A309" s="145"/>
      <c r="B309" s="120" t="s">
        <v>29</v>
      </c>
      <c r="C309" s="120"/>
      <c r="D309" s="120"/>
      <c r="E309" s="120"/>
      <c r="F309" s="120"/>
      <c r="G309" s="87">
        <f t="shared" si="45"/>
        <v>0</v>
      </c>
      <c r="H309" s="87"/>
      <c r="I309" s="87"/>
      <c r="J309" s="87"/>
      <c r="K309" s="87"/>
    </row>
    <row r="310" spans="1:11" ht="15.75" customHeight="1">
      <c r="A310" s="143" t="s">
        <v>13</v>
      </c>
      <c r="B310" s="144" t="s">
        <v>238</v>
      </c>
      <c r="C310" s="104" t="s">
        <v>14</v>
      </c>
      <c r="D310" s="112">
        <v>2020</v>
      </c>
      <c r="E310" s="112">
        <v>2025</v>
      </c>
      <c r="F310" s="24">
        <v>2020</v>
      </c>
      <c r="G310" s="85">
        <f aca="true" t="shared" si="46" ref="G310:K316">G317</f>
        <v>227.18317</v>
      </c>
      <c r="H310" s="85">
        <f t="shared" si="46"/>
        <v>0</v>
      </c>
      <c r="I310" s="85">
        <f t="shared" si="46"/>
        <v>200</v>
      </c>
      <c r="J310" s="85">
        <f t="shared" si="46"/>
        <v>27.18317</v>
      </c>
      <c r="K310" s="85">
        <f t="shared" si="46"/>
        <v>0</v>
      </c>
    </row>
    <row r="311" spans="1:11" ht="15.75" customHeight="1">
      <c r="A311" s="143"/>
      <c r="B311" s="144"/>
      <c r="C311" s="104"/>
      <c r="D311" s="112"/>
      <c r="E311" s="112"/>
      <c r="F311" s="24">
        <v>2021</v>
      </c>
      <c r="G311" s="85">
        <f aca="true" t="shared" si="47" ref="G311:G316">H311+I311+J311+K311</f>
        <v>0</v>
      </c>
      <c r="H311" s="85">
        <f t="shared" si="46"/>
        <v>0</v>
      </c>
      <c r="I311" s="85">
        <f t="shared" si="46"/>
        <v>0</v>
      </c>
      <c r="J311" s="85">
        <f t="shared" si="46"/>
        <v>0</v>
      </c>
      <c r="K311" s="85">
        <f t="shared" si="46"/>
        <v>0</v>
      </c>
    </row>
    <row r="312" spans="1:11" ht="15.75" customHeight="1">
      <c r="A312" s="143"/>
      <c r="B312" s="144"/>
      <c r="C312" s="104"/>
      <c r="D312" s="112"/>
      <c r="E312" s="112"/>
      <c r="F312" s="24">
        <v>2022</v>
      </c>
      <c r="G312" s="85">
        <f t="shared" si="47"/>
        <v>0</v>
      </c>
      <c r="H312" s="85">
        <f t="shared" si="46"/>
        <v>0</v>
      </c>
      <c r="I312" s="85">
        <f t="shared" si="46"/>
        <v>0</v>
      </c>
      <c r="J312" s="85">
        <f t="shared" si="46"/>
        <v>0</v>
      </c>
      <c r="K312" s="85">
        <f t="shared" si="46"/>
        <v>0</v>
      </c>
    </row>
    <row r="313" spans="1:11" ht="15.75" customHeight="1">
      <c r="A313" s="143"/>
      <c r="B313" s="144"/>
      <c r="C313" s="104"/>
      <c r="D313" s="112"/>
      <c r="E313" s="112"/>
      <c r="F313" s="24">
        <v>2023</v>
      </c>
      <c r="G313" s="85">
        <f t="shared" si="47"/>
        <v>0</v>
      </c>
      <c r="H313" s="85">
        <f t="shared" si="46"/>
        <v>0</v>
      </c>
      <c r="I313" s="85">
        <f t="shared" si="46"/>
        <v>0</v>
      </c>
      <c r="J313" s="85">
        <f t="shared" si="46"/>
        <v>0</v>
      </c>
      <c r="K313" s="85">
        <f t="shared" si="46"/>
        <v>0</v>
      </c>
    </row>
    <row r="314" spans="1:11" ht="16.5" customHeight="1">
      <c r="A314" s="143"/>
      <c r="B314" s="144"/>
      <c r="C314" s="104"/>
      <c r="D314" s="112"/>
      <c r="E314" s="112"/>
      <c r="F314" s="24">
        <v>2024</v>
      </c>
      <c r="G314" s="85">
        <f t="shared" si="47"/>
        <v>0</v>
      </c>
      <c r="H314" s="85">
        <f t="shared" si="46"/>
        <v>0</v>
      </c>
      <c r="I314" s="85">
        <f t="shared" si="46"/>
        <v>0</v>
      </c>
      <c r="J314" s="85">
        <f t="shared" si="46"/>
        <v>0</v>
      </c>
      <c r="K314" s="85">
        <f t="shared" si="46"/>
        <v>0</v>
      </c>
    </row>
    <row r="315" spans="1:11" ht="13.5">
      <c r="A315" s="143"/>
      <c r="B315" s="144"/>
      <c r="C315" s="104"/>
      <c r="D315" s="112"/>
      <c r="E315" s="112"/>
      <c r="F315" s="24">
        <v>2025</v>
      </c>
      <c r="G315" s="85">
        <f t="shared" si="47"/>
        <v>0</v>
      </c>
      <c r="H315" s="85">
        <f t="shared" si="46"/>
        <v>0</v>
      </c>
      <c r="I315" s="85">
        <f t="shared" si="46"/>
        <v>0</v>
      </c>
      <c r="J315" s="85">
        <f t="shared" si="46"/>
        <v>0</v>
      </c>
      <c r="K315" s="85">
        <f t="shared" si="46"/>
        <v>0</v>
      </c>
    </row>
    <row r="316" spans="1:11" ht="18.75" customHeight="1">
      <c r="A316" s="143"/>
      <c r="B316" s="120" t="s">
        <v>29</v>
      </c>
      <c r="C316" s="120"/>
      <c r="D316" s="120"/>
      <c r="E316" s="120"/>
      <c r="F316" s="120"/>
      <c r="G316" s="85">
        <f t="shared" si="47"/>
        <v>227.18317</v>
      </c>
      <c r="H316" s="85">
        <f t="shared" si="46"/>
        <v>0</v>
      </c>
      <c r="I316" s="85">
        <f t="shared" si="46"/>
        <v>200</v>
      </c>
      <c r="J316" s="85">
        <f>J310+J311+J312+J313+J314+J315</f>
        <v>27.18317</v>
      </c>
      <c r="K316" s="85">
        <f t="shared" si="46"/>
        <v>0</v>
      </c>
    </row>
    <row r="317" spans="1:11" ht="12.75">
      <c r="A317" s="145" t="s">
        <v>87</v>
      </c>
      <c r="B317" s="122" t="s">
        <v>239</v>
      </c>
      <c r="C317" s="104" t="s">
        <v>14</v>
      </c>
      <c r="D317" s="112">
        <v>2020</v>
      </c>
      <c r="E317" s="112">
        <v>2025</v>
      </c>
      <c r="F317" s="24">
        <v>2020</v>
      </c>
      <c r="G317" s="88">
        <f aca="true" t="shared" si="48" ref="G317:G322">I317+J317+K317</f>
        <v>227.18317</v>
      </c>
      <c r="H317" s="88"/>
      <c r="I317" s="89">
        <v>200</v>
      </c>
      <c r="J317" s="89">
        <v>27.18317</v>
      </c>
      <c r="K317" s="88"/>
    </row>
    <row r="318" spans="1:11" ht="12.75">
      <c r="A318" s="145"/>
      <c r="B318" s="123"/>
      <c r="C318" s="104"/>
      <c r="D318" s="112"/>
      <c r="E318" s="112"/>
      <c r="F318" s="24">
        <v>2021</v>
      </c>
      <c r="G318" s="88">
        <f t="shared" si="48"/>
        <v>0</v>
      </c>
      <c r="H318" s="88"/>
      <c r="I318" s="88"/>
      <c r="J318" s="88">
        <v>0</v>
      </c>
      <c r="K318" s="88"/>
    </row>
    <row r="319" spans="1:11" ht="12.75">
      <c r="A319" s="145"/>
      <c r="B319" s="123"/>
      <c r="C319" s="104"/>
      <c r="D319" s="112"/>
      <c r="E319" s="112"/>
      <c r="F319" s="24">
        <v>2022</v>
      </c>
      <c r="G319" s="88">
        <f t="shared" si="48"/>
        <v>0</v>
      </c>
      <c r="H319" s="88"/>
      <c r="I319" s="88"/>
      <c r="J319" s="88">
        <v>0</v>
      </c>
      <c r="K319" s="88"/>
    </row>
    <row r="320" spans="1:11" ht="12.75">
      <c r="A320" s="145"/>
      <c r="B320" s="123"/>
      <c r="C320" s="104"/>
      <c r="D320" s="112"/>
      <c r="E320" s="112"/>
      <c r="F320" s="24">
        <v>2023</v>
      </c>
      <c r="G320" s="88">
        <f t="shared" si="48"/>
        <v>0</v>
      </c>
      <c r="H320" s="88"/>
      <c r="I320" s="88"/>
      <c r="J320" s="88">
        <f>J319*1.04</f>
        <v>0</v>
      </c>
      <c r="K320" s="88"/>
    </row>
    <row r="321" spans="1:11" ht="12.75">
      <c r="A321" s="145"/>
      <c r="B321" s="123"/>
      <c r="C321" s="104"/>
      <c r="D321" s="112"/>
      <c r="E321" s="112"/>
      <c r="F321" s="24">
        <v>2024</v>
      </c>
      <c r="G321" s="88">
        <f t="shared" si="48"/>
        <v>0</v>
      </c>
      <c r="H321" s="88"/>
      <c r="I321" s="88"/>
      <c r="J321" s="88">
        <f>J320*1.04</f>
        <v>0</v>
      </c>
      <c r="K321" s="88"/>
    </row>
    <row r="322" spans="1:11" ht="12.75">
      <c r="A322" s="145"/>
      <c r="B322" s="123"/>
      <c r="C322" s="104"/>
      <c r="D322" s="112"/>
      <c r="E322" s="112"/>
      <c r="F322" s="24">
        <v>2025</v>
      </c>
      <c r="G322" s="88">
        <f t="shared" si="48"/>
        <v>0</v>
      </c>
      <c r="H322" s="88"/>
      <c r="I322" s="88"/>
      <c r="J322" s="88">
        <f>J321*1.04</f>
        <v>0</v>
      </c>
      <c r="K322" s="88"/>
    </row>
    <row r="323" spans="1:11" ht="18.75" customHeight="1">
      <c r="A323" s="145"/>
      <c r="B323" s="120" t="s">
        <v>29</v>
      </c>
      <c r="C323" s="120"/>
      <c r="D323" s="120"/>
      <c r="E323" s="120"/>
      <c r="F323" s="120"/>
      <c r="G323" s="87">
        <f>G317+G318+G319+G320+G321+G322</f>
        <v>227.18317</v>
      </c>
      <c r="H323" s="87">
        <f>H317+H318+H319+H320+H321+H322</f>
        <v>0</v>
      </c>
      <c r="I323" s="87">
        <f>I317+I318+I319+I320+I321+I322</f>
        <v>200</v>
      </c>
      <c r="J323" s="87">
        <f>J317+J318+J319+J320+J321+J322</f>
        <v>27.18317</v>
      </c>
      <c r="K323" s="87">
        <f>K317+K318+K319+K320+K321+K322</f>
        <v>0</v>
      </c>
    </row>
    <row r="324" spans="1:11" ht="12.75" customHeight="1">
      <c r="A324" s="126"/>
      <c r="B324" s="127" t="s">
        <v>240</v>
      </c>
      <c r="C324" s="104" t="s">
        <v>76</v>
      </c>
      <c r="D324" s="112">
        <v>2021</v>
      </c>
      <c r="E324" s="112">
        <v>2025</v>
      </c>
      <c r="F324" s="24">
        <v>2020</v>
      </c>
      <c r="G324" s="73">
        <f aca="true" t="shared" si="49" ref="G324:K330">G331+G366+G401+G415</f>
        <v>0</v>
      </c>
      <c r="H324" s="73">
        <f t="shared" si="49"/>
        <v>0</v>
      </c>
      <c r="I324" s="73">
        <f t="shared" si="49"/>
        <v>0</v>
      </c>
      <c r="J324" s="73">
        <f t="shared" si="49"/>
        <v>0</v>
      </c>
      <c r="K324" s="73">
        <f t="shared" si="49"/>
        <v>0</v>
      </c>
    </row>
    <row r="325" spans="1:11" ht="12.75">
      <c r="A325" s="126"/>
      <c r="B325" s="127"/>
      <c r="C325" s="104"/>
      <c r="D325" s="112"/>
      <c r="E325" s="112"/>
      <c r="F325" s="24">
        <v>2021</v>
      </c>
      <c r="G325" s="73">
        <f t="shared" si="49"/>
        <v>272.3</v>
      </c>
      <c r="H325" s="73">
        <f t="shared" si="49"/>
        <v>0</v>
      </c>
      <c r="I325" s="73">
        <f t="shared" si="49"/>
        <v>0</v>
      </c>
      <c r="J325" s="84">
        <f t="shared" si="49"/>
        <v>272.3</v>
      </c>
      <c r="K325" s="73">
        <f t="shared" si="49"/>
        <v>0</v>
      </c>
    </row>
    <row r="326" spans="1:11" ht="12.75">
      <c r="A326" s="126"/>
      <c r="B326" s="127"/>
      <c r="C326" s="104"/>
      <c r="D326" s="112"/>
      <c r="E326" s="112"/>
      <c r="F326" s="24">
        <v>2022</v>
      </c>
      <c r="G326" s="73">
        <f t="shared" si="49"/>
        <v>272.3</v>
      </c>
      <c r="H326" s="73">
        <f t="shared" si="49"/>
        <v>0</v>
      </c>
      <c r="I326" s="73">
        <f t="shared" si="49"/>
        <v>0</v>
      </c>
      <c r="J326" s="73">
        <f t="shared" si="49"/>
        <v>272.3</v>
      </c>
      <c r="K326" s="73">
        <f t="shared" si="49"/>
        <v>0</v>
      </c>
    </row>
    <row r="327" spans="1:11" ht="12.75">
      <c r="A327" s="126"/>
      <c r="B327" s="127"/>
      <c r="C327" s="104"/>
      <c r="D327" s="112"/>
      <c r="E327" s="112"/>
      <c r="F327" s="24">
        <v>2023</v>
      </c>
      <c r="G327" s="73">
        <f t="shared" si="49"/>
        <v>0</v>
      </c>
      <c r="H327" s="73">
        <f t="shared" si="49"/>
        <v>0</v>
      </c>
      <c r="I327" s="73">
        <f t="shared" si="49"/>
        <v>0</v>
      </c>
      <c r="J327" s="73">
        <f t="shared" si="49"/>
        <v>0</v>
      </c>
      <c r="K327" s="73">
        <f t="shared" si="49"/>
        <v>0</v>
      </c>
    </row>
    <row r="328" spans="1:11" ht="12.75">
      <c r="A328" s="126"/>
      <c r="B328" s="127"/>
      <c r="C328" s="104"/>
      <c r="D328" s="112"/>
      <c r="E328" s="112"/>
      <c r="F328" s="24">
        <v>2024</v>
      </c>
      <c r="G328" s="73">
        <f t="shared" si="49"/>
        <v>0</v>
      </c>
      <c r="H328" s="73">
        <f t="shared" si="49"/>
        <v>0</v>
      </c>
      <c r="I328" s="73">
        <f t="shared" si="49"/>
        <v>0</v>
      </c>
      <c r="J328" s="73">
        <f t="shared" si="49"/>
        <v>0</v>
      </c>
      <c r="K328" s="73">
        <f t="shared" si="49"/>
        <v>0</v>
      </c>
    </row>
    <row r="329" spans="1:11" ht="12.75">
      <c r="A329" s="126"/>
      <c r="B329" s="127"/>
      <c r="C329" s="104"/>
      <c r="D329" s="112"/>
      <c r="E329" s="112"/>
      <c r="F329" s="24">
        <v>2025</v>
      </c>
      <c r="G329" s="73">
        <f t="shared" si="49"/>
        <v>0</v>
      </c>
      <c r="H329" s="73">
        <f t="shared" si="49"/>
        <v>0</v>
      </c>
      <c r="I329" s="73">
        <f t="shared" si="49"/>
        <v>0</v>
      </c>
      <c r="J329" s="73">
        <f t="shared" si="49"/>
        <v>0</v>
      </c>
      <c r="K329" s="73">
        <f t="shared" si="49"/>
        <v>0</v>
      </c>
    </row>
    <row r="330" spans="1:11" ht="12.75" customHeight="1">
      <c r="A330" s="126"/>
      <c r="B330" s="119" t="s">
        <v>29</v>
      </c>
      <c r="C330" s="119"/>
      <c r="D330" s="119"/>
      <c r="E330" s="119"/>
      <c r="F330" s="119"/>
      <c r="G330" s="73">
        <f t="shared" si="49"/>
        <v>544.6</v>
      </c>
      <c r="H330" s="73">
        <f t="shared" si="49"/>
        <v>0</v>
      </c>
      <c r="I330" s="73">
        <f t="shared" si="49"/>
        <v>0</v>
      </c>
      <c r="J330" s="73">
        <f t="shared" si="49"/>
        <v>544.6</v>
      </c>
      <c r="K330" s="73">
        <f t="shared" si="49"/>
        <v>0</v>
      </c>
    </row>
    <row r="331" spans="1:11" ht="13.5" customHeight="1">
      <c r="A331" s="124" t="s">
        <v>241</v>
      </c>
      <c r="B331" s="125" t="s">
        <v>242</v>
      </c>
      <c r="C331" s="104" t="s">
        <v>76</v>
      </c>
      <c r="D331" s="112">
        <v>2021</v>
      </c>
      <c r="E331" s="112">
        <v>2025</v>
      </c>
      <c r="F331" s="24">
        <v>2020</v>
      </c>
      <c r="G331" s="85">
        <f aca="true" t="shared" si="50" ref="G331:K337">G338+G345+G352+G359</f>
        <v>0</v>
      </c>
      <c r="H331" s="85">
        <f t="shared" si="50"/>
        <v>0</v>
      </c>
      <c r="I331" s="85">
        <f t="shared" si="50"/>
        <v>0</v>
      </c>
      <c r="J331" s="85">
        <f t="shared" si="50"/>
        <v>0</v>
      </c>
      <c r="K331" s="85">
        <f t="shared" si="50"/>
        <v>0</v>
      </c>
    </row>
    <row r="332" spans="1:11" ht="13.5">
      <c r="A332" s="124"/>
      <c r="B332" s="125"/>
      <c r="C332" s="104"/>
      <c r="D332" s="112"/>
      <c r="E332" s="112"/>
      <c r="F332" s="24">
        <v>2021</v>
      </c>
      <c r="G332" s="85">
        <f t="shared" si="50"/>
        <v>272.3</v>
      </c>
      <c r="H332" s="85">
        <f t="shared" si="50"/>
        <v>0</v>
      </c>
      <c r="I332" s="85">
        <f t="shared" si="50"/>
        <v>0</v>
      </c>
      <c r="J332" s="86">
        <f t="shared" si="50"/>
        <v>272.3</v>
      </c>
      <c r="K332" s="85">
        <f t="shared" si="50"/>
        <v>0</v>
      </c>
    </row>
    <row r="333" spans="1:11" ht="13.5">
      <c r="A333" s="124"/>
      <c r="B333" s="125"/>
      <c r="C333" s="104"/>
      <c r="D333" s="112"/>
      <c r="E333" s="112"/>
      <c r="F333" s="24">
        <v>2022</v>
      </c>
      <c r="G333" s="85">
        <f t="shared" si="50"/>
        <v>272.3</v>
      </c>
      <c r="H333" s="85">
        <f t="shared" si="50"/>
        <v>0</v>
      </c>
      <c r="I333" s="85">
        <f t="shared" si="50"/>
        <v>0</v>
      </c>
      <c r="J333" s="85">
        <f t="shared" si="50"/>
        <v>272.3</v>
      </c>
      <c r="K333" s="85">
        <f t="shared" si="50"/>
        <v>0</v>
      </c>
    </row>
    <row r="334" spans="1:11" ht="13.5">
      <c r="A334" s="124"/>
      <c r="B334" s="125"/>
      <c r="C334" s="104"/>
      <c r="D334" s="112"/>
      <c r="E334" s="112"/>
      <c r="F334" s="24">
        <v>2023</v>
      </c>
      <c r="G334" s="85">
        <f t="shared" si="50"/>
        <v>0</v>
      </c>
      <c r="H334" s="85">
        <f t="shared" si="50"/>
        <v>0</v>
      </c>
      <c r="I334" s="85">
        <f t="shared" si="50"/>
        <v>0</v>
      </c>
      <c r="J334" s="85">
        <f t="shared" si="50"/>
        <v>0</v>
      </c>
      <c r="K334" s="85">
        <f t="shared" si="50"/>
        <v>0</v>
      </c>
    </row>
    <row r="335" spans="1:11" ht="13.5">
      <c r="A335" s="124"/>
      <c r="B335" s="125"/>
      <c r="C335" s="104"/>
      <c r="D335" s="112"/>
      <c r="E335" s="112"/>
      <c r="F335" s="24">
        <v>2024</v>
      </c>
      <c r="G335" s="85">
        <f t="shared" si="50"/>
        <v>0</v>
      </c>
      <c r="H335" s="85">
        <f t="shared" si="50"/>
        <v>0</v>
      </c>
      <c r="I335" s="85">
        <f t="shared" si="50"/>
        <v>0</v>
      </c>
      <c r="J335" s="85">
        <f t="shared" si="50"/>
        <v>0</v>
      </c>
      <c r="K335" s="85">
        <f t="shared" si="50"/>
        <v>0</v>
      </c>
    </row>
    <row r="336" spans="1:11" ht="13.5">
      <c r="A336" s="124"/>
      <c r="B336" s="125"/>
      <c r="C336" s="104"/>
      <c r="D336" s="112"/>
      <c r="E336" s="112"/>
      <c r="F336" s="24">
        <v>2025</v>
      </c>
      <c r="G336" s="85">
        <f t="shared" si="50"/>
        <v>0</v>
      </c>
      <c r="H336" s="85">
        <f t="shared" si="50"/>
        <v>0</v>
      </c>
      <c r="I336" s="85">
        <f t="shared" si="50"/>
        <v>0</v>
      </c>
      <c r="J336" s="85">
        <f t="shared" si="50"/>
        <v>0</v>
      </c>
      <c r="K336" s="85">
        <f t="shared" si="50"/>
        <v>0</v>
      </c>
    </row>
    <row r="337" spans="1:11" ht="12.75" customHeight="1">
      <c r="A337" s="124"/>
      <c r="B337" s="120" t="s">
        <v>29</v>
      </c>
      <c r="C337" s="120"/>
      <c r="D337" s="120"/>
      <c r="E337" s="120"/>
      <c r="F337" s="120"/>
      <c r="G337" s="85">
        <f t="shared" si="50"/>
        <v>544.6</v>
      </c>
      <c r="H337" s="85">
        <f t="shared" si="50"/>
        <v>0</v>
      </c>
      <c r="I337" s="85">
        <f t="shared" si="50"/>
        <v>0</v>
      </c>
      <c r="J337" s="85">
        <f t="shared" si="50"/>
        <v>544.6</v>
      </c>
      <c r="K337" s="85">
        <f t="shared" si="50"/>
        <v>0</v>
      </c>
    </row>
    <row r="338" spans="1:11" ht="12.75">
      <c r="A338" s="121" t="s">
        <v>243</v>
      </c>
      <c r="B338" s="122" t="s">
        <v>249</v>
      </c>
      <c r="C338" s="104" t="s">
        <v>76</v>
      </c>
      <c r="D338" s="112">
        <v>2021</v>
      </c>
      <c r="E338" s="112">
        <v>2025</v>
      </c>
      <c r="F338" s="24">
        <v>2020</v>
      </c>
      <c r="G338" s="74">
        <f aca="true" t="shared" si="51" ref="G338:G343">H338+I338+J338+K338</f>
        <v>0</v>
      </c>
      <c r="H338" s="75"/>
      <c r="I338" s="75"/>
      <c r="J338" s="75"/>
      <c r="K338" s="75"/>
    </row>
    <row r="339" spans="1:11" ht="12.75">
      <c r="A339" s="121"/>
      <c r="B339" s="123"/>
      <c r="C339" s="104"/>
      <c r="D339" s="112"/>
      <c r="E339" s="112"/>
      <c r="F339" s="24">
        <v>2021</v>
      </c>
      <c r="G339" s="74">
        <f t="shared" si="51"/>
        <v>272.3</v>
      </c>
      <c r="H339" s="75"/>
      <c r="I339" s="75"/>
      <c r="J339" s="76">
        <v>272.3</v>
      </c>
      <c r="K339" s="75"/>
    </row>
    <row r="340" spans="1:11" ht="12.75">
      <c r="A340" s="121"/>
      <c r="B340" s="123"/>
      <c r="C340" s="104"/>
      <c r="D340" s="112"/>
      <c r="E340" s="112"/>
      <c r="F340" s="24">
        <v>2022</v>
      </c>
      <c r="G340" s="74">
        <f t="shared" si="51"/>
        <v>272.3</v>
      </c>
      <c r="H340" s="75"/>
      <c r="I340" s="75"/>
      <c r="J340" s="76">
        <v>272.3</v>
      </c>
      <c r="K340" s="75"/>
    </row>
    <row r="341" spans="1:11" ht="12.75">
      <c r="A341" s="121"/>
      <c r="B341" s="123"/>
      <c r="C341" s="104"/>
      <c r="D341" s="112"/>
      <c r="E341" s="112"/>
      <c r="F341" s="24">
        <v>2023</v>
      </c>
      <c r="G341" s="74">
        <f t="shared" si="51"/>
        <v>0</v>
      </c>
      <c r="H341" s="75"/>
      <c r="I341" s="75"/>
      <c r="J341" s="75"/>
      <c r="K341" s="75"/>
    </row>
    <row r="342" spans="1:11" ht="12.75">
      <c r="A342" s="121"/>
      <c r="B342" s="123"/>
      <c r="C342" s="104"/>
      <c r="D342" s="112"/>
      <c r="E342" s="112"/>
      <c r="F342" s="24">
        <v>2024</v>
      </c>
      <c r="G342" s="74">
        <f t="shared" si="51"/>
        <v>0</v>
      </c>
      <c r="H342" s="75"/>
      <c r="I342" s="75"/>
      <c r="J342" s="75"/>
      <c r="K342" s="75"/>
    </row>
    <row r="343" spans="1:11" ht="12.75">
      <c r="A343" s="121"/>
      <c r="B343" s="123"/>
      <c r="C343" s="104"/>
      <c r="D343" s="112"/>
      <c r="E343" s="112"/>
      <c r="F343" s="24">
        <v>2025</v>
      </c>
      <c r="G343" s="74">
        <f t="shared" si="51"/>
        <v>0</v>
      </c>
      <c r="H343" s="75"/>
      <c r="I343" s="75"/>
      <c r="J343" s="75"/>
      <c r="K343" s="75"/>
    </row>
    <row r="344" spans="1:11" ht="12.75">
      <c r="A344" s="121"/>
      <c r="B344" s="120" t="s">
        <v>29</v>
      </c>
      <c r="C344" s="120"/>
      <c r="D344" s="120"/>
      <c r="E344" s="120"/>
      <c r="F344" s="120"/>
      <c r="G344" s="73">
        <f>G338+G339+G340+G341+G342+G343</f>
        <v>544.6</v>
      </c>
      <c r="H344" s="73">
        <f>H338+H339+H340+H341+H342+H343</f>
        <v>0</v>
      </c>
      <c r="I344" s="73">
        <f>I338+I339+I340+I341+I342+I343</f>
        <v>0</v>
      </c>
      <c r="J344" s="73">
        <f>J338+J339+J340+J341+J342+J343</f>
        <v>544.6</v>
      </c>
      <c r="K344" s="73">
        <f>SUM(K338:K343)</f>
        <v>0</v>
      </c>
    </row>
  </sheetData>
  <sheetProtection selectLockedCells="1" selectUnlockedCells="1"/>
  <mergeCells count="296">
    <mergeCell ref="D303:D308"/>
    <mergeCell ref="B289:B294"/>
    <mergeCell ref="C296:C301"/>
    <mergeCell ref="E317:E322"/>
    <mergeCell ref="C310:C315"/>
    <mergeCell ref="D310:D315"/>
    <mergeCell ref="D296:D301"/>
    <mergeCell ref="B302:F302"/>
    <mergeCell ref="E303:E308"/>
    <mergeCell ref="E296:E301"/>
    <mergeCell ref="C303:C308"/>
    <mergeCell ref="E254:E259"/>
    <mergeCell ref="B260:F260"/>
    <mergeCell ref="D282:D287"/>
    <mergeCell ref="E289:E294"/>
    <mergeCell ref="B282:B287"/>
    <mergeCell ref="E275:E280"/>
    <mergeCell ref="E261:E266"/>
    <mergeCell ref="D275:D280"/>
    <mergeCell ref="B288:F288"/>
    <mergeCell ref="C289:C294"/>
    <mergeCell ref="A317:A323"/>
    <mergeCell ref="A303:A309"/>
    <mergeCell ref="B303:B308"/>
    <mergeCell ref="B309:F309"/>
    <mergeCell ref="B323:F323"/>
    <mergeCell ref="E310:E315"/>
    <mergeCell ref="B316:F316"/>
    <mergeCell ref="C317:C322"/>
    <mergeCell ref="D317:D322"/>
    <mergeCell ref="B317:B322"/>
    <mergeCell ref="A310:A316"/>
    <mergeCell ref="B310:B315"/>
    <mergeCell ref="B296:B301"/>
    <mergeCell ref="A296:A302"/>
    <mergeCell ref="A289:A295"/>
    <mergeCell ref="A282:A288"/>
    <mergeCell ref="B281:F281"/>
    <mergeCell ref="C282:C287"/>
    <mergeCell ref="E282:E287"/>
    <mergeCell ref="B295:F295"/>
    <mergeCell ref="A275:A281"/>
    <mergeCell ref="B275:B280"/>
    <mergeCell ref="C275:C280"/>
    <mergeCell ref="D289:D294"/>
    <mergeCell ref="A268:A274"/>
    <mergeCell ref="B268:B273"/>
    <mergeCell ref="C268:C273"/>
    <mergeCell ref="D268:D273"/>
    <mergeCell ref="B274:F274"/>
    <mergeCell ref="E268:E273"/>
    <mergeCell ref="A261:A267"/>
    <mergeCell ref="B261:B266"/>
    <mergeCell ref="C261:C266"/>
    <mergeCell ref="D261:D266"/>
    <mergeCell ref="B267:F267"/>
    <mergeCell ref="A240:A246"/>
    <mergeCell ref="B240:B245"/>
    <mergeCell ref="C254:C259"/>
    <mergeCell ref="D254:D259"/>
    <mergeCell ref="A247:A253"/>
    <mergeCell ref="B247:B252"/>
    <mergeCell ref="A254:A260"/>
    <mergeCell ref="B254:B259"/>
    <mergeCell ref="D240:D245"/>
    <mergeCell ref="B246:F246"/>
    <mergeCell ref="B253:F253"/>
    <mergeCell ref="E240:E245"/>
    <mergeCell ref="E233:E238"/>
    <mergeCell ref="B239:F239"/>
    <mergeCell ref="C233:C238"/>
    <mergeCell ref="C247:C252"/>
    <mergeCell ref="D247:D252"/>
    <mergeCell ref="D233:D238"/>
    <mergeCell ref="C240:C245"/>
    <mergeCell ref="E247:E252"/>
    <mergeCell ref="C219:C224"/>
    <mergeCell ref="E219:E224"/>
    <mergeCell ref="B225:F225"/>
    <mergeCell ref="A226:A232"/>
    <mergeCell ref="B226:B231"/>
    <mergeCell ref="D219:D224"/>
    <mergeCell ref="C226:C231"/>
    <mergeCell ref="D226:D231"/>
    <mergeCell ref="E226:E231"/>
    <mergeCell ref="B232:F232"/>
    <mergeCell ref="A233:A239"/>
    <mergeCell ref="B233:B238"/>
    <mergeCell ref="A219:A225"/>
    <mergeCell ref="B219:B224"/>
    <mergeCell ref="E205:E210"/>
    <mergeCell ref="B211:F211"/>
    <mergeCell ref="E212:E217"/>
    <mergeCell ref="A212:A218"/>
    <mergeCell ref="B212:B217"/>
    <mergeCell ref="C212:C217"/>
    <mergeCell ref="D212:D217"/>
    <mergeCell ref="B218:F218"/>
    <mergeCell ref="A191:A197"/>
    <mergeCell ref="B191:B196"/>
    <mergeCell ref="C205:C210"/>
    <mergeCell ref="D205:D210"/>
    <mergeCell ref="A198:A204"/>
    <mergeCell ref="B198:B203"/>
    <mergeCell ref="A205:A211"/>
    <mergeCell ref="B205:B210"/>
    <mergeCell ref="D198:D203"/>
    <mergeCell ref="C191:C196"/>
    <mergeCell ref="D191:D196"/>
    <mergeCell ref="B197:F197"/>
    <mergeCell ref="C177:C182"/>
    <mergeCell ref="D177:D182"/>
    <mergeCell ref="E177:E182"/>
    <mergeCell ref="B183:F183"/>
    <mergeCell ref="E184:E189"/>
    <mergeCell ref="B190:F190"/>
    <mergeCell ref="C184:C189"/>
    <mergeCell ref="A184:A190"/>
    <mergeCell ref="B184:B189"/>
    <mergeCell ref="A170:A176"/>
    <mergeCell ref="B170:B175"/>
    <mergeCell ref="B177:B182"/>
    <mergeCell ref="B176:F176"/>
    <mergeCell ref="A177:A183"/>
    <mergeCell ref="C170:C175"/>
    <mergeCell ref="D170:D175"/>
    <mergeCell ref="C149:C154"/>
    <mergeCell ref="D149:D154"/>
    <mergeCell ref="E156:E161"/>
    <mergeCell ref="E149:E154"/>
    <mergeCell ref="B155:F155"/>
    <mergeCell ref="A156:A162"/>
    <mergeCell ref="B156:B161"/>
    <mergeCell ref="C156:C161"/>
    <mergeCell ref="D156:D161"/>
    <mergeCell ref="B162:F162"/>
    <mergeCell ref="C142:C147"/>
    <mergeCell ref="D142:D147"/>
    <mergeCell ref="E142:E147"/>
    <mergeCell ref="B148:F148"/>
    <mergeCell ref="B128:B133"/>
    <mergeCell ref="C128:C133"/>
    <mergeCell ref="D128:D133"/>
    <mergeCell ref="A149:A155"/>
    <mergeCell ref="B149:B154"/>
    <mergeCell ref="A135:A141"/>
    <mergeCell ref="B135:B140"/>
    <mergeCell ref="A142:A148"/>
    <mergeCell ref="B142:B147"/>
    <mergeCell ref="B141:F141"/>
    <mergeCell ref="A128:A133"/>
    <mergeCell ref="E114:E119"/>
    <mergeCell ref="B120:F120"/>
    <mergeCell ref="A114:A120"/>
    <mergeCell ref="B114:B119"/>
    <mergeCell ref="C114:C119"/>
    <mergeCell ref="D114:D119"/>
    <mergeCell ref="D121:D126"/>
    <mergeCell ref="A121:A126"/>
    <mergeCell ref="E128:E133"/>
    <mergeCell ref="D107:D112"/>
    <mergeCell ref="E107:E112"/>
    <mergeCell ref="E135:E140"/>
    <mergeCell ref="C135:C140"/>
    <mergeCell ref="D135:D140"/>
    <mergeCell ref="B134:E134"/>
    <mergeCell ref="E121:E126"/>
    <mergeCell ref="B127:E127"/>
    <mergeCell ref="B121:B126"/>
    <mergeCell ref="C121:C126"/>
    <mergeCell ref="A93:A99"/>
    <mergeCell ref="B93:B98"/>
    <mergeCell ref="A107:A113"/>
    <mergeCell ref="B107:B112"/>
    <mergeCell ref="A100:A106"/>
    <mergeCell ref="B100:B105"/>
    <mergeCell ref="B113:F113"/>
    <mergeCell ref="C93:C98"/>
    <mergeCell ref="D93:D98"/>
    <mergeCell ref="C107:C112"/>
    <mergeCell ref="C100:C105"/>
    <mergeCell ref="D100:D105"/>
    <mergeCell ref="B106:F106"/>
    <mergeCell ref="A72:A78"/>
    <mergeCell ref="B72:B77"/>
    <mergeCell ref="E100:E105"/>
    <mergeCell ref="E93:E98"/>
    <mergeCell ref="B99:F99"/>
    <mergeCell ref="E86:E91"/>
    <mergeCell ref="B92:F92"/>
    <mergeCell ref="E51:E56"/>
    <mergeCell ref="B57:F57"/>
    <mergeCell ref="A86:A92"/>
    <mergeCell ref="B86:B91"/>
    <mergeCell ref="C86:C91"/>
    <mergeCell ref="D86:D91"/>
    <mergeCell ref="D65:D70"/>
    <mergeCell ref="A79:A85"/>
    <mergeCell ref="B79:B84"/>
    <mergeCell ref="C79:C84"/>
    <mergeCell ref="E79:E84"/>
    <mergeCell ref="B78:F78"/>
    <mergeCell ref="E58:E63"/>
    <mergeCell ref="C65:C70"/>
    <mergeCell ref="C58:C63"/>
    <mergeCell ref="D58:D63"/>
    <mergeCell ref="B64:F64"/>
    <mergeCell ref="B58:B63"/>
    <mergeCell ref="E44:E49"/>
    <mergeCell ref="E23:E28"/>
    <mergeCell ref="B29:F29"/>
    <mergeCell ref="B85:F85"/>
    <mergeCell ref="E72:E77"/>
    <mergeCell ref="E65:E70"/>
    <mergeCell ref="B71:F71"/>
    <mergeCell ref="C72:C77"/>
    <mergeCell ref="D72:D77"/>
    <mergeCell ref="D79:D84"/>
    <mergeCell ref="C16:C21"/>
    <mergeCell ref="B23:B28"/>
    <mergeCell ref="D16:D21"/>
    <mergeCell ref="D23:D28"/>
    <mergeCell ref="B16:B21"/>
    <mergeCell ref="A51:A57"/>
    <mergeCell ref="B51:B56"/>
    <mergeCell ref="A58:A64"/>
    <mergeCell ref="D51:D56"/>
    <mergeCell ref="C51:C56"/>
    <mergeCell ref="E16:E21"/>
    <mergeCell ref="B22:F22"/>
    <mergeCell ref="A44:A50"/>
    <mergeCell ref="B44:B49"/>
    <mergeCell ref="C44:C49"/>
    <mergeCell ref="D44:D49"/>
    <mergeCell ref="B50:F50"/>
    <mergeCell ref="C23:C28"/>
    <mergeCell ref="A23:A29"/>
    <mergeCell ref="A16:A22"/>
    <mergeCell ref="A9:A15"/>
    <mergeCell ref="B9:B14"/>
    <mergeCell ref="E9:E14"/>
    <mergeCell ref="B15:F15"/>
    <mergeCell ref="C9:C14"/>
    <mergeCell ref="D9:D14"/>
    <mergeCell ref="D4:K4"/>
    <mergeCell ref="A5:K5"/>
    <mergeCell ref="A6:A7"/>
    <mergeCell ref="B6:B7"/>
    <mergeCell ref="C6:C7"/>
    <mergeCell ref="D6:E6"/>
    <mergeCell ref="F6:F7"/>
    <mergeCell ref="G6:K6"/>
    <mergeCell ref="A324:A330"/>
    <mergeCell ref="B324:B329"/>
    <mergeCell ref="C324:C329"/>
    <mergeCell ref="D324:D329"/>
    <mergeCell ref="A331:A337"/>
    <mergeCell ref="B331:B336"/>
    <mergeCell ref="C331:C336"/>
    <mergeCell ref="D331:D336"/>
    <mergeCell ref="B337:F337"/>
    <mergeCell ref="A338:A344"/>
    <mergeCell ref="B338:B343"/>
    <mergeCell ref="C338:C343"/>
    <mergeCell ref="D338:D343"/>
    <mergeCell ref="E338:E343"/>
    <mergeCell ref="B344:F344"/>
    <mergeCell ref="E324:E329"/>
    <mergeCell ref="B330:F330"/>
    <mergeCell ref="E331:E336"/>
    <mergeCell ref="E198:E203"/>
    <mergeCell ref="B204:F204"/>
    <mergeCell ref="E191:E196"/>
    <mergeCell ref="E163:E168"/>
    <mergeCell ref="B169:F169"/>
    <mergeCell ref="E170:E175"/>
    <mergeCell ref="C163:C168"/>
    <mergeCell ref="D163:D168"/>
    <mergeCell ref="D184:D189"/>
    <mergeCell ref="C198:C203"/>
    <mergeCell ref="E37:E42"/>
    <mergeCell ref="B43:F43"/>
    <mergeCell ref="A163:A169"/>
    <mergeCell ref="B163:B168"/>
    <mergeCell ref="A37:A43"/>
    <mergeCell ref="B37:B42"/>
    <mergeCell ref="C37:C42"/>
    <mergeCell ref="D37:D42"/>
    <mergeCell ref="A65:A71"/>
    <mergeCell ref="B65:B70"/>
    <mergeCell ref="E30:E35"/>
    <mergeCell ref="B36:F36"/>
    <mergeCell ref="A30:A36"/>
    <mergeCell ref="B30:B35"/>
    <mergeCell ref="C30:C35"/>
    <mergeCell ref="D30:D35"/>
  </mergeCells>
  <printOptions/>
  <pageMargins left="0.3937007874015748" right="0.3937007874015748" top="0.3937007874015748" bottom="0.15748031496062992" header="0.5118110236220472" footer="0.5118110236220472"/>
  <pageSetup horizontalDpi="600" verticalDpi="600" orientation="landscape" paperSize="9" scale="84" r:id="rId1"/>
  <rowBreaks count="8" manualBreakCount="8">
    <brk id="43" max="10" man="1"/>
    <brk id="78" max="10" man="1"/>
    <brk id="113" max="10" man="1"/>
    <brk id="155" max="10" man="1"/>
    <brk id="197" max="10" man="1"/>
    <brk id="239" max="10" man="1"/>
    <brk id="281" max="10" man="1"/>
    <brk id="31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showZeros="0" tabSelected="1"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F10" sqref="F10"/>
    </sheetView>
  </sheetViews>
  <sheetFormatPr defaultColWidth="9.33203125" defaultRowHeight="12.75"/>
  <cols>
    <col min="1" max="1" width="7.83203125" style="2" customWidth="1"/>
    <col min="2" max="2" width="49.33203125" style="2" customWidth="1"/>
    <col min="3" max="3" width="8.5" style="2" customWidth="1"/>
    <col min="4" max="6" width="12.83203125" style="2" customWidth="1"/>
    <col min="7" max="7" width="9.33203125" style="2" customWidth="1"/>
    <col min="8" max="9" width="10" style="2" customWidth="1"/>
    <col min="10" max="16384" width="9.33203125" style="2" customWidth="1"/>
  </cols>
  <sheetData>
    <row r="1" spans="5:10" ht="12.75">
      <c r="E1" s="56"/>
      <c r="F1" s="149" t="s">
        <v>278</v>
      </c>
      <c r="G1" s="150"/>
      <c r="H1" s="150"/>
      <c r="I1" s="150"/>
      <c r="J1" s="150"/>
    </row>
    <row r="2" spans="2:10" ht="27.75" customHeight="1">
      <c r="B2" s="103"/>
      <c r="E2" s="57"/>
      <c r="F2" s="151" t="s">
        <v>267</v>
      </c>
      <c r="G2" s="151"/>
      <c r="H2" s="151"/>
      <c r="I2" s="151"/>
      <c r="J2" s="151"/>
    </row>
    <row r="3" spans="5:10" ht="12.75">
      <c r="E3" s="57"/>
      <c r="F3" s="150" t="s">
        <v>266</v>
      </c>
      <c r="G3" s="150"/>
      <c r="H3" s="150"/>
      <c r="I3" s="150"/>
      <c r="J3" s="150"/>
    </row>
    <row r="4" spans="2:10" ht="24" customHeight="1">
      <c r="B4" s="152" t="s">
        <v>165</v>
      </c>
      <c r="C4" s="128"/>
      <c r="D4" s="128"/>
      <c r="E4" s="128"/>
      <c r="F4" s="128"/>
      <c r="G4" s="128"/>
      <c r="H4" s="128"/>
      <c r="I4" s="128"/>
      <c r="J4" s="128"/>
    </row>
    <row r="5" spans="1:10" ht="42.75" customHeight="1">
      <c r="A5" s="129" t="s">
        <v>166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6.5" customHeight="1">
      <c r="A6" s="130" t="s">
        <v>0</v>
      </c>
      <c r="B6" s="23" t="s">
        <v>88</v>
      </c>
      <c r="C6" s="23" t="s">
        <v>89</v>
      </c>
      <c r="D6" s="112" t="s">
        <v>90</v>
      </c>
      <c r="E6" s="112"/>
      <c r="F6" s="112"/>
      <c r="G6" s="112"/>
      <c r="H6" s="112"/>
      <c r="I6" s="112"/>
      <c r="J6" s="112"/>
    </row>
    <row r="7" spans="1:10" ht="36.75" customHeight="1">
      <c r="A7" s="130"/>
      <c r="B7" s="23"/>
      <c r="C7" s="23"/>
      <c r="D7" s="25" t="s">
        <v>161</v>
      </c>
      <c r="E7" s="25">
        <v>2020</v>
      </c>
      <c r="F7" s="25">
        <v>2021</v>
      </c>
      <c r="G7" s="24">
        <v>2022</v>
      </c>
      <c r="H7" s="24">
        <v>2023</v>
      </c>
      <c r="I7" s="24">
        <v>2024</v>
      </c>
      <c r="J7" s="24">
        <v>2025</v>
      </c>
    </row>
    <row r="8" spans="1:10" ht="26.25" customHeight="1">
      <c r="A8" s="142" t="s">
        <v>30</v>
      </c>
      <c r="B8" s="142"/>
      <c r="C8" s="142"/>
      <c r="D8" s="142"/>
      <c r="E8" s="142"/>
      <c r="F8" s="142"/>
      <c r="G8" s="142"/>
      <c r="H8" s="142"/>
      <c r="I8" s="142"/>
      <c r="J8" s="142"/>
    </row>
    <row r="9" spans="1:10" ht="41.25" customHeight="1">
      <c r="A9" s="24" t="s">
        <v>91</v>
      </c>
      <c r="B9" s="26" t="s">
        <v>92</v>
      </c>
      <c r="C9" s="24" t="s">
        <v>93</v>
      </c>
      <c r="D9" s="27">
        <f>1236/42791*10000</f>
        <v>288.8457853286906</v>
      </c>
      <c r="E9" s="28">
        <v>320</v>
      </c>
      <c r="F9" s="28">
        <v>335</v>
      </c>
      <c r="G9" s="28">
        <v>347</v>
      </c>
      <c r="H9" s="28">
        <v>363</v>
      </c>
      <c r="I9" s="28">
        <v>377</v>
      </c>
      <c r="J9" s="28">
        <v>393</v>
      </c>
    </row>
    <row r="10" spans="1:10" ht="63.75">
      <c r="A10" s="24" t="s">
        <v>94</v>
      </c>
      <c r="B10" s="26" t="s">
        <v>95</v>
      </c>
      <c r="C10" s="24" t="s">
        <v>96</v>
      </c>
      <c r="D10" s="28">
        <v>44</v>
      </c>
      <c r="E10" s="28">
        <v>42</v>
      </c>
      <c r="F10" s="28">
        <v>46</v>
      </c>
      <c r="G10" s="28">
        <v>46.7</v>
      </c>
      <c r="H10" s="28">
        <v>47.4</v>
      </c>
      <c r="I10" s="28">
        <v>48.1</v>
      </c>
      <c r="J10" s="28">
        <v>48.4</v>
      </c>
    </row>
    <row r="11" spans="1:10" ht="13.5">
      <c r="A11" s="133" t="s">
        <v>97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63.75">
      <c r="A12" s="29" t="s">
        <v>32</v>
      </c>
      <c r="B12" s="26" t="s">
        <v>234</v>
      </c>
      <c r="C12" s="24" t="s">
        <v>93</v>
      </c>
      <c r="D12" s="30">
        <v>5</v>
      </c>
      <c r="E12" s="30">
        <v>3</v>
      </c>
      <c r="F12" s="30">
        <v>3</v>
      </c>
      <c r="G12" s="30">
        <v>3</v>
      </c>
      <c r="H12" s="30">
        <v>3</v>
      </c>
      <c r="I12" s="30">
        <v>3</v>
      </c>
      <c r="J12" s="30">
        <v>3</v>
      </c>
    </row>
    <row r="13" spans="1:10" ht="15.75" customHeight="1">
      <c r="A13" s="29"/>
      <c r="B13" s="31" t="s">
        <v>98</v>
      </c>
      <c r="C13" s="24" t="s">
        <v>93</v>
      </c>
      <c r="D13" s="30">
        <v>6</v>
      </c>
      <c r="E13" s="30">
        <v>3</v>
      </c>
      <c r="F13" s="30">
        <v>3</v>
      </c>
      <c r="G13" s="30">
        <v>3</v>
      </c>
      <c r="H13" s="30">
        <v>3</v>
      </c>
      <c r="I13" s="30">
        <v>3</v>
      </c>
      <c r="J13" s="30">
        <v>3</v>
      </c>
    </row>
    <row r="14" spans="1:10" ht="67.5" customHeight="1">
      <c r="A14" s="29" t="s">
        <v>34</v>
      </c>
      <c r="B14" s="26" t="s">
        <v>35</v>
      </c>
      <c r="C14" s="24"/>
      <c r="D14" s="32"/>
      <c r="E14" s="32"/>
      <c r="F14" s="32"/>
      <c r="G14" s="32"/>
      <c r="H14" s="32"/>
      <c r="I14" s="32"/>
      <c r="J14" s="32"/>
    </row>
    <row r="15" spans="1:10" ht="39" customHeight="1">
      <c r="A15" s="114" t="s">
        <v>99</v>
      </c>
      <c r="B15" s="33" t="s">
        <v>100</v>
      </c>
      <c r="C15" s="34"/>
      <c r="D15" s="32"/>
      <c r="E15" s="32"/>
      <c r="F15" s="32"/>
      <c r="G15" s="32"/>
      <c r="H15" s="32"/>
      <c r="I15" s="32"/>
      <c r="J15" s="32"/>
    </row>
    <row r="16" spans="1:10" ht="12.75">
      <c r="A16" s="114"/>
      <c r="B16" s="35" t="s">
        <v>101</v>
      </c>
      <c r="C16" s="34" t="s">
        <v>93</v>
      </c>
      <c r="D16" s="27">
        <v>17</v>
      </c>
      <c r="E16" s="27"/>
      <c r="F16" s="27"/>
      <c r="G16" s="27"/>
      <c r="H16" s="27"/>
      <c r="I16" s="27"/>
      <c r="J16" s="27"/>
    </row>
    <row r="17" spans="1:10" ht="17.25" customHeight="1">
      <c r="A17" s="114"/>
      <c r="B17" s="35" t="s">
        <v>102</v>
      </c>
      <c r="C17" s="34" t="s">
        <v>103</v>
      </c>
      <c r="D17" s="28">
        <v>843.4</v>
      </c>
      <c r="E17" s="28"/>
      <c r="F17" s="28"/>
      <c r="G17" s="28"/>
      <c r="H17" s="28"/>
      <c r="I17" s="28"/>
      <c r="J17" s="28"/>
    </row>
    <row r="18" spans="1:10" ht="54" customHeight="1">
      <c r="A18" s="114" t="s">
        <v>104</v>
      </c>
      <c r="B18" s="33" t="s">
        <v>105</v>
      </c>
      <c r="C18" s="34"/>
      <c r="D18" s="32"/>
      <c r="E18" s="32"/>
      <c r="F18" s="32"/>
      <c r="G18" s="32"/>
      <c r="H18" s="32"/>
      <c r="I18" s="32"/>
      <c r="J18" s="32"/>
    </row>
    <row r="19" spans="1:10" ht="12.75">
      <c r="A19" s="114"/>
      <c r="B19" s="35" t="s">
        <v>101</v>
      </c>
      <c r="C19" s="34" t="s">
        <v>93</v>
      </c>
      <c r="D19" s="27">
        <v>8</v>
      </c>
      <c r="E19" s="27"/>
      <c r="F19" s="27"/>
      <c r="G19" s="27"/>
      <c r="H19" s="27"/>
      <c r="I19" s="27"/>
      <c r="J19" s="27"/>
    </row>
    <row r="20" spans="1:10" ht="17.25" customHeight="1">
      <c r="A20" s="114"/>
      <c r="B20" s="35" t="s">
        <v>102</v>
      </c>
      <c r="C20" s="34" t="s">
        <v>103</v>
      </c>
      <c r="D20" s="28">
        <v>1851.2</v>
      </c>
      <c r="E20" s="28"/>
      <c r="F20" s="28"/>
      <c r="G20" s="28"/>
      <c r="H20" s="28"/>
      <c r="I20" s="28"/>
      <c r="J20" s="28"/>
    </row>
    <row r="21" spans="1:10" ht="13.5" customHeight="1">
      <c r="A21" s="133" t="s">
        <v>106</v>
      </c>
      <c r="B21" s="133"/>
      <c r="C21" s="133"/>
      <c r="D21" s="133"/>
      <c r="E21" s="133"/>
      <c r="F21" s="133"/>
      <c r="G21" s="133"/>
      <c r="H21" s="133"/>
      <c r="I21" s="133"/>
      <c r="J21" s="133"/>
    </row>
    <row r="22" spans="1:10" ht="51">
      <c r="A22" s="29" t="s">
        <v>38</v>
      </c>
      <c r="B22" s="26" t="s">
        <v>39</v>
      </c>
      <c r="C22" s="24"/>
      <c r="D22" s="30"/>
      <c r="E22" s="30"/>
      <c r="F22" s="30"/>
      <c r="G22" s="30"/>
      <c r="H22" s="30"/>
      <c r="I22" s="30"/>
      <c r="J22" s="30"/>
    </row>
    <row r="23" spans="1:10" ht="12.75">
      <c r="A23" s="29"/>
      <c r="B23" s="36" t="s">
        <v>107</v>
      </c>
      <c r="C23" s="24" t="s">
        <v>93</v>
      </c>
      <c r="D23" s="30">
        <v>2670</v>
      </c>
      <c r="E23" s="30">
        <v>1100</v>
      </c>
      <c r="F23" s="30">
        <v>1100</v>
      </c>
      <c r="G23" s="30">
        <v>1100</v>
      </c>
      <c r="H23" s="30">
        <v>1100</v>
      </c>
      <c r="I23" s="30">
        <v>1100</v>
      </c>
      <c r="J23" s="30">
        <v>1100</v>
      </c>
    </row>
    <row r="24" spans="1:10" ht="38.25">
      <c r="A24" s="29"/>
      <c r="B24" s="36" t="s">
        <v>108</v>
      </c>
      <c r="C24" s="24" t="s">
        <v>93</v>
      </c>
      <c r="D24" s="30">
        <v>41</v>
      </c>
      <c r="E24" s="30">
        <v>40</v>
      </c>
      <c r="F24" s="30">
        <v>40</v>
      </c>
      <c r="G24" s="30">
        <v>40</v>
      </c>
      <c r="H24" s="30">
        <v>40</v>
      </c>
      <c r="I24" s="30">
        <v>40</v>
      </c>
      <c r="J24" s="30">
        <v>40</v>
      </c>
    </row>
    <row r="25" spans="1:10" ht="129.75" customHeight="1">
      <c r="A25" s="114" t="s">
        <v>40</v>
      </c>
      <c r="B25" s="38" t="s">
        <v>109</v>
      </c>
      <c r="C25" s="24"/>
      <c r="D25" s="37"/>
      <c r="E25" s="37"/>
      <c r="F25" s="37"/>
      <c r="G25" s="37"/>
      <c r="H25" s="37"/>
      <c r="I25" s="37"/>
      <c r="J25" s="37"/>
    </row>
    <row r="26" spans="1:10" ht="12.75">
      <c r="A26" s="114"/>
      <c r="B26" s="36" t="s">
        <v>110</v>
      </c>
      <c r="C26" s="24" t="s">
        <v>93</v>
      </c>
      <c r="D26" s="30">
        <v>34</v>
      </c>
      <c r="E26" s="30">
        <v>25</v>
      </c>
      <c r="F26" s="30">
        <v>25</v>
      </c>
      <c r="G26" s="30">
        <v>25</v>
      </c>
      <c r="H26" s="30">
        <v>25</v>
      </c>
      <c r="I26" s="30">
        <v>25</v>
      </c>
      <c r="J26" s="30">
        <v>25</v>
      </c>
    </row>
    <row r="27" spans="1:10" ht="12.75">
      <c r="A27" s="114"/>
      <c r="B27" s="36" t="s">
        <v>111</v>
      </c>
      <c r="C27" s="24" t="s">
        <v>112</v>
      </c>
      <c r="D27" s="30">
        <v>605</v>
      </c>
      <c r="E27" s="30">
        <v>450</v>
      </c>
      <c r="F27" s="30">
        <v>450</v>
      </c>
      <c r="G27" s="30">
        <v>450</v>
      </c>
      <c r="H27" s="30">
        <v>450</v>
      </c>
      <c r="I27" s="30">
        <v>450</v>
      </c>
      <c r="J27" s="30">
        <v>450</v>
      </c>
    </row>
    <row r="28" spans="1:10" ht="89.25">
      <c r="A28" s="29" t="s">
        <v>42</v>
      </c>
      <c r="B28" s="26" t="s">
        <v>113</v>
      </c>
      <c r="C28" s="24" t="s">
        <v>114</v>
      </c>
      <c r="D28" s="30">
        <v>12</v>
      </c>
      <c r="E28" s="30">
        <v>12</v>
      </c>
      <c r="F28" s="30">
        <v>12</v>
      </c>
      <c r="G28" s="30">
        <v>12</v>
      </c>
      <c r="H28" s="30">
        <v>12</v>
      </c>
      <c r="I28" s="30">
        <v>12</v>
      </c>
      <c r="J28" s="30">
        <v>12</v>
      </c>
    </row>
    <row r="29" spans="1:10" ht="38.25">
      <c r="A29" s="29" t="s">
        <v>44</v>
      </c>
      <c r="B29" s="26" t="s">
        <v>45</v>
      </c>
      <c r="C29" s="24" t="s">
        <v>93</v>
      </c>
      <c r="D29" s="27">
        <v>2</v>
      </c>
      <c r="E29" s="27">
        <v>2</v>
      </c>
      <c r="F29" s="27">
        <v>2</v>
      </c>
      <c r="G29" s="27">
        <v>2</v>
      </c>
      <c r="H29" s="27">
        <v>2</v>
      </c>
      <c r="I29" s="27">
        <v>2</v>
      </c>
      <c r="J29" s="27">
        <v>2</v>
      </c>
    </row>
    <row r="30" spans="1:10" ht="51" customHeight="1">
      <c r="A30" s="29" t="s">
        <v>46</v>
      </c>
      <c r="B30" s="38" t="s">
        <v>115</v>
      </c>
      <c r="C30" s="24" t="s">
        <v>93</v>
      </c>
      <c r="D30" s="27">
        <v>0</v>
      </c>
      <c r="E30" s="27">
        <v>1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</row>
    <row r="31" spans="1:10" ht="38.25">
      <c r="A31" s="29" t="s">
        <v>48</v>
      </c>
      <c r="B31" s="38" t="s">
        <v>49</v>
      </c>
      <c r="C31" s="24" t="s">
        <v>93</v>
      </c>
      <c r="D31" s="27">
        <v>4</v>
      </c>
      <c r="E31" s="27">
        <v>4</v>
      </c>
      <c r="F31" s="27">
        <v>4</v>
      </c>
      <c r="G31" s="27">
        <v>4</v>
      </c>
      <c r="H31" s="27">
        <v>4</v>
      </c>
      <c r="I31" s="27">
        <v>4</v>
      </c>
      <c r="J31" s="27">
        <v>4</v>
      </c>
    </row>
    <row r="32" spans="1:10" ht="13.5" customHeight="1">
      <c r="A32" s="133" t="s">
        <v>116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58.5" customHeight="1">
      <c r="A33" s="29" t="s">
        <v>51</v>
      </c>
      <c r="B33" s="38" t="s">
        <v>117</v>
      </c>
      <c r="C33" s="24" t="s">
        <v>93</v>
      </c>
      <c r="D33" s="30">
        <v>2</v>
      </c>
      <c r="E33" s="30">
        <v>2</v>
      </c>
      <c r="F33" s="30">
        <v>2</v>
      </c>
      <c r="G33" s="30">
        <v>2</v>
      </c>
      <c r="H33" s="30">
        <v>2</v>
      </c>
      <c r="I33" s="30">
        <v>2</v>
      </c>
      <c r="J33" s="30">
        <v>2</v>
      </c>
    </row>
    <row r="34" spans="1:10" ht="63.75">
      <c r="A34" s="39" t="s">
        <v>52</v>
      </c>
      <c r="B34" s="38" t="s">
        <v>53</v>
      </c>
      <c r="C34" s="24" t="s">
        <v>93</v>
      </c>
      <c r="D34" s="30">
        <v>1</v>
      </c>
      <c r="E34" s="30">
        <v>1</v>
      </c>
      <c r="F34" s="30">
        <v>1</v>
      </c>
      <c r="G34" s="30">
        <v>1</v>
      </c>
      <c r="H34" s="30">
        <v>1</v>
      </c>
      <c r="I34" s="30">
        <v>1</v>
      </c>
      <c r="J34" s="30">
        <v>1</v>
      </c>
    </row>
    <row r="35" spans="1:10" ht="38.25">
      <c r="A35" s="39" t="s">
        <v>55</v>
      </c>
      <c r="B35" s="38" t="s">
        <v>162</v>
      </c>
      <c r="C35" s="24" t="s">
        <v>93</v>
      </c>
      <c r="D35" s="30" t="s">
        <v>163</v>
      </c>
      <c r="E35" s="30" t="s">
        <v>163</v>
      </c>
      <c r="F35" s="30" t="s">
        <v>163</v>
      </c>
      <c r="G35" s="30" t="s">
        <v>163</v>
      </c>
      <c r="H35" s="30" t="s">
        <v>163</v>
      </c>
      <c r="I35" s="30" t="s">
        <v>163</v>
      </c>
      <c r="J35" s="30" t="s">
        <v>163</v>
      </c>
    </row>
    <row r="36" spans="1:10" ht="25.5">
      <c r="A36" s="39" t="s">
        <v>56</v>
      </c>
      <c r="B36" s="101" t="s">
        <v>277</v>
      </c>
      <c r="C36" s="24" t="s">
        <v>93</v>
      </c>
      <c r="D36" s="30"/>
      <c r="E36" s="30"/>
      <c r="F36" s="102">
        <v>12</v>
      </c>
      <c r="G36" s="102">
        <v>12</v>
      </c>
      <c r="H36" s="102">
        <v>12</v>
      </c>
      <c r="I36" s="102">
        <v>12</v>
      </c>
      <c r="J36" s="102">
        <v>12</v>
      </c>
    </row>
    <row r="37" spans="1:10" ht="37.5" customHeight="1">
      <c r="A37" s="39" t="s">
        <v>118</v>
      </c>
      <c r="B37" s="38" t="s">
        <v>119</v>
      </c>
      <c r="C37" s="24" t="s">
        <v>96</v>
      </c>
      <c r="D37" s="30">
        <v>19</v>
      </c>
      <c r="E37" s="30">
        <v>19</v>
      </c>
      <c r="F37" s="30">
        <v>19</v>
      </c>
      <c r="G37" s="30">
        <v>19</v>
      </c>
      <c r="H37" s="30">
        <v>19</v>
      </c>
      <c r="I37" s="30">
        <v>19</v>
      </c>
      <c r="J37" s="30">
        <v>19</v>
      </c>
    </row>
    <row r="38" spans="1:10" ht="15.75" customHeight="1">
      <c r="A38" s="133" t="s">
        <v>120</v>
      </c>
      <c r="B38" s="133"/>
      <c r="C38" s="133"/>
      <c r="D38" s="133"/>
      <c r="E38" s="133"/>
      <c r="F38" s="133"/>
      <c r="G38" s="133"/>
      <c r="H38" s="133"/>
      <c r="I38" s="133"/>
      <c r="J38" s="133"/>
    </row>
    <row r="39" spans="1:10" ht="31.5" customHeight="1">
      <c r="A39" s="29" t="s">
        <v>59</v>
      </c>
      <c r="B39" s="26" t="s">
        <v>121</v>
      </c>
      <c r="C39" s="24" t="s">
        <v>93</v>
      </c>
      <c r="D39" s="30">
        <v>1</v>
      </c>
      <c r="E39" s="30">
        <v>1</v>
      </c>
      <c r="F39" s="30">
        <v>1</v>
      </c>
      <c r="G39" s="30">
        <v>1</v>
      </c>
      <c r="H39" s="30">
        <v>1</v>
      </c>
      <c r="I39" s="30">
        <v>1</v>
      </c>
      <c r="J39" s="30">
        <v>1</v>
      </c>
    </row>
    <row r="40" spans="1:10" ht="27" customHeight="1">
      <c r="A40" s="148" t="s">
        <v>173</v>
      </c>
      <c r="B40" s="148"/>
      <c r="C40" s="148"/>
      <c r="D40" s="148"/>
      <c r="E40" s="148"/>
      <c r="F40" s="148"/>
      <c r="G40" s="148"/>
      <c r="H40" s="148"/>
      <c r="I40" s="148"/>
      <c r="J40" s="148"/>
    </row>
    <row r="41" spans="1:10" ht="51">
      <c r="A41" s="29" t="s">
        <v>7</v>
      </c>
      <c r="B41" s="48" t="s">
        <v>230</v>
      </c>
      <c r="C41" s="24" t="s">
        <v>93</v>
      </c>
      <c r="D41" s="30">
        <v>385</v>
      </c>
      <c r="E41" s="58" t="s">
        <v>231</v>
      </c>
      <c r="F41" s="58" t="s">
        <v>232</v>
      </c>
      <c r="G41" s="30">
        <v>324</v>
      </c>
      <c r="H41" s="30">
        <v>324</v>
      </c>
      <c r="I41" s="30">
        <v>324</v>
      </c>
      <c r="J41" s="30">
        <v>324</v>
      </c>
    </row>
    <row r="42" spans="1:10" s="5" customFormat="1" ht="12.75" customHeight="1">
      <c r="A42" s="133" t="s">
        <v>122</v>
      </c>
      <c r="B42" s="133"/>
      <c r="C42" s="133"/>
      <c r="D42" s="133"/>
      <c r="E42" s="133"/>
      <c r="F42" s="133"/>
      <c r="G42" s="133"/>
      <c r="H42" s="133"/>
      <c r="I42" s="133"/>
      <c r="J42" s="133"/>
    </row>
    <row r="43" spans="1:10" ht="25.5">
      <c r="A43" s="29" t="s">
        <v>63</v>
      </c>
      <c r="B43" s="26" t="s">
        <v>123</v>
      </c>
      <c r="C43" s="24" t="s">
        <v>93</v>
      </c>
      <c r="D43" s="30"/>
      <c r="E43" s="30"/>
      <c r="F43" s="30"/>
      <c r="G43" s="30"/>
      <c r="H43" s="30"/>
      <c r="I43" s="30"/>
      <c r="J43" s="30"/>
    </row>
    <row r="44" spans="1:10" ht="12.75" customHeight="1">
      <c r="A44" s="133" t="s">
        <v>124</v>
      </c>
      <c r="B44" s="133"/>
      <c r="C44" s="133"/>
      <c r="D44" s="133"/>
      <c r="E44" s="133"/>
      <c r="F44" s="133"/>
      <c r="G44" s="133"/>
      <c r="H44" s="133"/>
      <c r="I44" s="133"/>
      <c r="J44" s="133"/>
    </row>
    <row r="45" spans="1:10" ht="12.75">
      <c r="A45" s="29" t="s">
        <v>67</v>
      </c>
      <c r="B45" s="26" t="s">
        <v>125</v>
      </c>
      <c r="C45" s="24" t="s">
        <v>103</v>
      </c>
      <c r="D45" s="28">
        <v>843.4</v>
      </c>
      <c r="E45" s="28"/>
      <c r="F45" s="28"/>
      <c r="G45" s="28"/>
      <c r="H45" s="28"/>
      <c r="I45" s="28"/>
      <c r="J45" s="28"/>
    </row>
    <row r="46" spans="1:10" ht="32.25" customHeight="1">
      <c r="A46" s="142" t="s">
        <v>126</v>
      </c>
      <c r="B46" s="142"/>
      <c r="C46" s="142"/>
      <c r="D46" s="142"/>
      <c r="E46" s="142"/>
      <c r="F46" s="142"/>
      <c r="G46" s="142"/>
      <c r="H46" s="142"/>
      <c r="I46" s="142"/>
      <c r="J46" s="142"/>
    </row>
    <row r="47" spans="1:10" ht="12.75">
      <c r="A47" s="40" t="s">
        <v>253</v>
      </c>
      <c r="B47" s="41" t="s">
        <v>127</v>
      </c>
      <c r="C47" s="42" t="s">
        <v>93</v>
      </c>
      <c r="D47" s="43">
        <v>3</v>
      </c>
      <c r="E47" s="43">
        <v>2</v>
      </c>
      <c r="F47" s="43">
        <v>2</v>
      </c>
      <c r="G47" s="43">
        <v>2</v>
      </c>
      <c r="H47" s="43">
        <v>2</v>
      </c>
      <c r="I47" s="43">
        <v>2</v>
      </c>
      <c r="J47" s="43">
        <v>2</v>
      </c>
    </row>
    <row r="48" spans="1:10" ht="38.25">
      <c r="A48" s="40" t="s">
        <v>254</v>
      </c>
      <c r="B48" s="26" t="s">
        <v>128</v>
      </c>
      <c r="C48" s="42" t="s">
        <v>96</v>
      </c>
      <c r="D48" s="42">
        <v>100</v>
      </c>
      <c r="E48" s="42">
        <v>100</v>
      </c>
      <c r="F48" s="42">
        <v>100</v>
      </c>
      <c r="G48" s="42">
        <v>100</v>
      </c>
      <c r="H48" s="42">
        <v>100</v>
      </c>
      <c r="I48" s="42">
        <v>100</v>
      </c>
      <c r="J48" s="42">
        <v>100</v>
      </c>
    </row>
    <row r="49" spans="1:10" ht="25.5">
      <c r="A49" s="40" t="s">
        <v>255</v>
      </c>
      <c r="B49" s="41" t="s">
        <v>129</v>
      </c>
      <c r="C49" s="42" t="s">
        <v>93</v>
      </c>
      <c r="D49" s="44">
        <v>7</v>
      </c>
      <c r="E49" s="44">
        <v>5</v>
      </c>
      <c r="F49" s="44">
        <v>5</v>
      </c>
      <c r="G49" s="44">
        <v>5</v>
      </c>
      <c r="H49" s="44">
        <v>5</v>
      </c>
      <c r="I49" s="44">
        <v>5</v>
      </c>
      <c r="J49" s="44">
        <v>5</v>
      </c>
    </row>
    <row r="50" spans="1:10" ht="12.75" customHeight="1">
      <c r="A50" s="146" t="s">
        <v>256</v>
      </c>
      <c r="B50" s="41" t="s">
        <v>130</v>
      </c>
      <c r="C50" s="147" t="s">
        <v>93</v>
      </c>
      <c r="D50" s="44"/>
      <c r="E50" s="44"/>
      <c r="F50" s="44"/>
      <c r="G50" s="44"/>
      <c r="H50" s="44"/>
      <c r="I50" s="44"/>
      <c r="J50" s="44"/>
    </row>
    <row r="51" spans="1:10" ht="12.75">
      <c r="A51" s="146"/>
      <c r="B51" s="45" t="s">
        <v>131</v>
      </c>
      <c r="C51" s="147"/>
      <c r="D51" s="44">
        <v>6</v>
      </c>
      <c r="E51" s="44">
        <v>8</v>
      </c>
      <c r="F51" s="44">
        <v>8</v>
      </c>
      <c r="G51" s="44">
        <v>8</v>
      </c>
      <c r="H51" s="44">
        <v>8</v>
      </c>
      <c r="I51" s="44">
        <v>8</v>
      </c>
      <c r="J51" s="44">
        <v>8</v>
      </c>
    </row>
    <row r="52" spans="1:10" ht="12.75">
      <c r="A52" s="146"/>
      <c r="B52" s="45" t="s">
        <v>132</v>
      </c>
      <c r="C52" s="147" t="s">
        <v>93</v>
      </c>
      <c r="D52" s="44">
        <v>105</v>
      </c>
      <c r="E52" s="44">
        <v>85</v>
      </c>
      <c r="F52" s="44">
        <v>85</v>
      </c>
      <c r="G52" s="44">
        <v>85</v>
      </c>
      <c r="H52" s="44">
        <v>85</v>
      </c>
      <c r="I52" s="44">
        <v>85</v>
      </c>
      <c r="J52" s="44">
        <v>85</v>
      </c>
    </row>
    <row r="53" spans="1:10" ht="25.5">
      <c r="A53" s="40" t="s">
        <v>257</v>
      </c>
      <c r="B53" s="41" t="s">
        <v>133</v>
      </c>
      <c r="C53" s="42" t="s">
        <v>93</v>
      </c>
      <c r="D53" s="44">
        <v>3</v>
      </c>
      <c r="E53" s="44">
        <v>3</v>
      </c>
      <c r="F53" s="44">
        <v>3</v>
      </c>
      <c r="G53" s="44">
        <v>3</v>
      </c>
      <c r="H53" s="44">
        <v>3</v>
      </c>
      <c r="I53" s="44">
        <v>3</v>
      </c>
      <c r="J53" s="44">
        <v>3</v>
      </c>
    </row>
    <row r="54" spans="1:10" ht="51">
      <c r="A54" s="40" t="s">
        <v>258</v>
      </c>
      <c r="B54" s="41" t="s">
        <v>134</v>
      </c>
      <c r="C54" s="42" t="s">
        <v>93</v>
      </c>
      <c r="D54" s="44">
        <v>105</v>
      </c>
      <c r="E54" s="44">
        <v>90</v>
      </c>
      <c r="F54" s="44">
        <v>90</v>
      </c>
      <c r="G54" s="44">
        <v>90</v>
      </c>
      <c r="H54" s="44">
        <v>90</v>
      </c>
      <c r="I54" s="44">
        <v>90</v>
      </c>
      <c r="J54" s="44">
        <v>90</v>
      </c>
    </row>
    <row r="55" spans="1:10" ht="51">
      <c r="A55" s="40" t="s">
        <v>259</v>
      </c>
      <c r="B55" s="41" t="s">
        <v>135</v>
      </c>
      <c r="C55" s="42" t="s">
        <v>93</v>
      </c>
      <c r="D55" s="44">
        <v>4</v>
      </c>
      <c r="E55" s="44">
        <v>4</v>
      </c>
      <c r="F55" s="44">
        <v>4</v>
      </c>
      <c r="G55" s="44">
        <v>4</v>
      </c>
      <c r="H55" s="44">
        <v>4</v>
      </c>
      <c r="I55" s="44">
        <v>4</v>
      </c>
      <c r="J55" s="44">
        <v>4</v>
      </c>
    </row>
    <row r="56" spans="1:10" ht="38.25">
      <c r="A56" s="40" t="s">
        <v>260</v>
      </c>
      <c r="B56" s="26" t="s">
        <v>136</v>
      </c>
      <c r="C56" s="42" t="s">
        <v>93</v>
      </c>
      <c r="D56" s="44">
        <v>2</v>
      </c>
      <c r="E56" s="44">
        <v>6</v>
      </c>
      <c r="F56" s="44">
        <v>6</v>
      </c>
      <c r="G56" s="44">
        <v>6</v>
      </c>
      <c r="H56" s="44">
        <v>6</v>
      </c>
      <c r="I56" s="44">
        <v>6</v>
      </c>
      <c r="J56" s="44">
        <v>6</v>
      </c>
    </row>
    <row r="57" spans="1:10" ht="12.75">
      <c r="A57" s="40" t="s">
        <v>261</v>
      </c>
      <c r="B57" s="26" t="s">
        <v>137</v>
      </c>
      <c r="C57" s="42" t="s">
        <v>138</v>
      </c>
      <c r="D57" s="44"/>
      <c r="E57" s="44">
        <v>50</v>
      </c>
      <c r="F57" s="44">
        <v>50</v>
      </c>
      <c r="G57" s="44">
        <v>50</v>
      </c>
      <c r="H57" s="44">
        <v>50</v>
      </c>
      <c r="I57" s="44">
        <v>50</v>
      </c>
      <c r="J57" s="44">
        <v>50</v>
      </c>
    </row>
    <row r="58" spans="1:10" ht="27" customHeight="1">
      <c r="A58" s="142" t="s">
        <v>240</v>
      </c>
      <c r="B58" s="142"/>
      <c r="C58" s="142"/>
      <c r="D58" s="142"/>
      <c r="E58" s="142"/>
      <c r="F58" s="142"/>
      <c r="G58" s="142"/>
      <c r="H58" s="142"/>
      <c r="I58" s="142"/>
      <c r="J58" s="142"/>
    </row>
    <row r="59" spans="1:10" ht="27" customHeight="1">
      <c r="A59" s="40" t="s">
        <v>241</v>
      </c>
      <c r="B59" s="26" t="s">
        <v>242</v>
      </c>
      <c r="C59" s="42" t="s">
        <v>93</v>
      </c>
      <c r="D59" s="46"/>
      <c r="E59" s="46"/>
      <c r="F59" s="68">
        <v>2</v>
      </c>
      <c r="G59" s="68">
        <v>2</v>
      </c>
      <c r="H59" s="46"/>
      <c r="I59" s="46"/>
      <c r="J59" s="46"/>
    </row>
  </sheetData>
  <sheetProtection selectLockedCells="1" selectUnlockedCells="1"/>
  <mergeCells count="22">
    <mergeCell ref="A11:J11"/>
    <mergeCell ref="A15:A17"/>
    <mergeCell ref="A32:J32"/>
    <mergeCell ref="A5:J5"/>
    <mergeCell ref="A6:A7"/>
    <mergeCell ref="A18:A20"/>
    <mergeCell ref="D6:J6"/>
    <mergeCell ref="A8:J8"/>
    <mergeCell ref="F1:J1"/>
    <mergeCell ref="F2:J2"/>
    <mergeCell ref="F3:J3"/>
    <mergeCell ref="B4:J4"/>
    <mergeCell ref="A58:J58"/>
    <mergeCell ref="A44:J44"/>
    <mergeCell ref="A42:J42"/>
    <mergeCell ref="A21:J21"/>
    <mergeCell ref="A50:A52"/>
    <mergeCell ref="C50:C52"/>
    <mergeCell ref="A46:J46"/>
    <mergeCell ref="A25:A27"/>
    <mergeCell ref="A38:J38"/>
    <mergeCell ref="A40:J4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K17" sqref="K17"/>
    </sheetView>
  </sheetViews>
  <sheetFormatPr defaultColWidth="9.33203125" defaultRowHeight="12.75"/>
  <cols>
    <col min="1" max="1" width="5.5" style="0" customWidth="1"/>
    <col min="2" max="2" width="21.83203125" style="0" customWidth="1"/>
    <col min="4" max="4" width="11" style="0" bestFit="1" customWidth="1"/>
    <col min="5" max="5" width="10.66015625" style="0" bestFit="1" customWidth="1"/>
    <col min="7" max="7" width="5.5" style="0" customWidth="1"/>
    <col min="9" max="9" width="11.66015625" style="0" bestFit="1" customWidth="1"/>
    <col min="10" max="10" width="9.66015625" style="0" bestFit="1" customWidth="1"/>
    <col min="12" max="12" width="5.66015625" style="0" customWidth="1"/>
    <col min="14" max="15" width="10.66015625" style="0" bestFit="1" customWidth="1"/>
    <col min="17" max="17" width="5.66015625" style="0" customWidth="1"/>
    <col min="19" max="20" width="9.66015625" style="0" bestFit="1" customWidth="1"/>
    <col min="24" max="25" width="9.66015625" style="0" bestFit="1" customWidth="1"/>
    <col min="29" max="29" width="10.83203125" style="0" bestFit="1" customWidth="1"/>
    <col min="30" max="30" width="9.66015625" style="0" bestFit="1" customWidth="1"/>
  </cols>
  <sheetData>
    <row r="1" spans="12:17" ht="24.75" customHeight="1">
      <c r="L1" s="157" t="s">
        <v>279</v>
      </c>
      <c r="M1" s="157"/>
      <c r="N1" s="157"/>
      <c r="O1" s="157"/>
      <c r="P1" s="157"/>
      <c r="Q1" s="157"/>
    </row>
    <row r="2" spans="12:17" ht="12.75">
      <c r="L2" s="11" t="s">
        <v>266</v>
      </c>
      <c r="M2" s="11"/>
      <c r="N2" s="11"/>
      <c r="O2" s="11"/>
      <c r="P2" s="11"/>
      <c r="Q2" s="12"/>
    </row>
    <row r="3" spans="10:17" ht="45.75" customHeight="1">
      <c r="J3" s="108" t="s">
        <v>169</v>
      </c>
      <c r="K3" s="108"/>
      <c r="L3" s="108"/>
      <c r="M3" s="108"/>
      <c r="N3" s="108"/>
      <c r="O3" s="108"/>
      <c r="P3" s="108"/>
      <c r="Q3" s="108"/>
    </row>
    <row r="4" ht="15">
      <c r="Q4" s="6"/>
    </row>
    <row r="5" spans="5:11" ht="12.75" customHeight="1">
      <c r="E5" s="8"/>
      <c r="F5" s="8"/>
      <c r="G5" s="10" t="s">
        <v>140</v>
      </c>
      <c r="H5" s="9"/>
      <c r="I5" s="9"/>
      <c r="J5" s="9"/>
      <c r="K5" s="9"/>
    </row>
    <row r="6" spans="5:11" ht="12.75">
      <c r="E6" s="9"/>
      <c r="F6" s="9"/>
      <c r="G6" s="10" t="s">
        <v>141</v>
      </c>
      <c r="H6" s="9"/>
      <c r="I6" s="9"/>
      <c r="J6" s="9"/>
      <c r="K6" s="9"/>
    </row>
    <row r="7" ht="12.75">
      <c r="Q7" s="7"/>
    </row>
    <row r="8" ht="12.75">
      <c r="Q8" s="7" t="s">
        <v>151</v>
      </c>
    </row>
    <row r="9" spans="1:32" ht="38.25" customHeight="1">
      <c r="A9" s="153" t="s">
        <v>150</v>
      </c>
      <c r="B9" s="155" t="s">
        <v>149</v>
      </c>
      <c r="C9" s="155" t="s">
        <v>155</v>
      </c>
      <c r="D9" s="155"/>
      <c r="E9" s="155"/>
      <c r="F9" s="155"/>
      <c r="G9" s="155"/>
      <c r="H9" s="155" t="s">
        <v>156</v>
      </c>
      <c r="I9" s="155"/>
      <c r="J9" s="155"/>
      <c r="K9" s="155"/>
      <c r="L9" s="155"/>
      <c r="M9" s="155" t="s">
        <v>157</v>
      </c>
      <c r="N9" s="155"/>
      <c r="O9" s="155"/>
      <c r="P9" s="155"/>
      <c r="Q9" s="155"/>
      <c r="R9" s="155" t="s">
        <v>158</v>
      </c>
      <c r="S9" s="155"/>
      <c r="T9" s="155"/>
      <c r="U9" s="155"/>
      <c r="V9" s="155"/>
      <c r="W9" s="155" t="s">
        <v>159</v>
      </c>
      <c r="X9" s="155"/>
      <c r="Y9" s="155"/>
      <c r="Z9" s="155"/>
      <c r="AA9" s="155"/>
      <c r="AB9" s="155" t="s">
        <v>160</v>
      </c>
      <c r="AC9" s="155"/>
      <c r="AD9" s="155"/>
      <c r="AE9" s="155"/>
      <c r="AF9" s="155"/>
    </row>
    <row r="10" spans="1:32" ht="51">
      <c r="A10" s="154"/>
      <c r="B10" s="156"/>
      <c r="C10" s="49" t="s">
        <v>142</v>
      </c>
      <c r="D10" s="49" t="s">
        <v>143</v>
      </c>
      <c r="E10" s="49" t="s">
        <v>144</v>
      </c>
      <c r="F10" s="49" t="s">
        <v>145</v>
      </c>
      <c r="G10" s="49" t="s">
        <v>146</v>
      </c>
      <c r="H10" s="49" t="s">
        <v>142</v>
      </c>
      <c r="I10" s="49" t="s">
        <v>143</v>
      </c>
      <c r="J10" s="49" t="s">
        <v>144</v>
      </c>
      <c r="K10" s="49" t="s">
        <v>145</v>
      </c>
      <c r="L10" s="49" t="s">
        <v>146</v>
      </c>
      <c r="M10" s="49" t="s">
        <v>147</v>
      </c>
      <c r="N10" s="49" t="s">
        <v>143</v>
      </c>
      <c r="O10" s="49" t="s">
        <v>144</v>
      </c>
      <c r="P10" s="49" t="s">
        <v>145</v>
      </c>
      <c r="Q10" s="49" t="s">
        <v>146</v>
      </c>
      <c r="R10" s="49" t="s">
        <v>142</v>
      </c>
      <c r="S10" s="49" t="s">
        <v>143</v>
      </c>
      <c r="T10" s="49" t="s">
        <v>144</v>
      </c>
      <c r="U10" s="49" t="s">
        <v>145</v>
      </c>
      <c r="V10" s="49" t="s">
        <v>146</v>
      </c>
      <c r="W10" s="49" t="s">
        <v>142</v>
      </c>
      <c r="X10" s="49" t="s">
        <v>143</v>
      </c>
      <c r="Y10" s="49" t="s">
        <v>144</v>
      </c>
      <c r="Z10" s="49" t="s">
        <v>145</v>
      </c>
      <c r="AA10" s="49" t="s">
        <v>146</v>
      </c>
      <c r="AB10" s="49" t="s">
        <v>147</v>
      </c>
      <c r="AC10" s="49" t="s">
        <v>143</v>
      </c>
      <c r="AD10" s="49" t="s">
        <v>144</v>
      </c>
      <c r="AE10" s="49" t="s">
        <v>145</v>
      </c>
      <c r="AF10" s="49" t="s">
        <v>146</v>
      </c>
    </row>
    <row r="11" spans="1:32" ht="72" customHeight="1">
      <c r="A11" s="50">
        <v>1</v>
      </c>
      <c r="B11" s="51" t="s">
        <v>152</v>
      </c>
      <c r="C11" s="50">
        <v>0</v>
      </c>
      <c r="D11" s="52">
        <v>6451.956</v>
      </c>
      <c r="E11" s="52">
        <v>2125.71683</v>
      </c>
      <c r="F11" s="50">
        <v>0</v>
      </c>
      <c r="G11" s="50">
        <v>0</v>
      </c>
      <c r="H11" s="50">
        <v>0</v>
      </c>
      <c r="I11" s="52">
        <v>6552.729</v>
      </c>
      <c r="J11" s="95">
        <v>2579</v>
      </c>
      <c r="K11" s="50">
        <v>0</v>
      </c>
      <c r="L11" s="50">
        <v>0</v>
      </c>
      <c r="M11" s="50">
        <v>0</v>
      </c>
      <c r="N11" s="52">
        <v>6698.971</v>
      </c>
      <c r="O11" s="97">
        <v>2569.7</v>
      </c>
      <c r="P11" s="50">
        <v>0</v>
      </c>
      <c r="Q11" s="50">
        <v>0</v>
      </c>
      <c r="R11" s="50">
        <v>0</v>
      </c>
      <c r="S11" s="97">
        <v>6800.84</v>
      </c>
      <c r="T11" s="97">
        <v>2200.7</v>
      </c>
      <c r="U11" s="50">
        <v>0</v>
      </c>
      <c r="V11" s="50">
        <v>0</v>
      </c>
      <c r="W11" s="50">
        <v>0</v>
      </c>
      <c r="X11" s="97">
        <v>6346.029</v>
      </c>
      <c r="Y11" s="99">
        <v>2238.199</v>
      </c>
      <c r="Z11" s="50">
        <v>0</v>
      </c>
      <c r="AA11" s="50">
        <v>0</v>
      </c>
      <c r="AB11" s="50">
        <v>0</v>
      </c>
      <c r="AC11" s="97">
        <v>6530.797</v>
      </c>
      <c r="AD11" s="97">
        <v>2268.579</v>
      </c>
      <c r="AE11" s="50">
        <v>0</v>
      </c>
      <c r="AF11" s="50">
        <v>0</v>
      </c>
    </row>
    <row r="12" spans="1:32" ht="93.75" customHeight="1">
      <c r="A12" s="50">
        <v>2</v>
      </c>
      <c r="B12" s="51" t="s">
        <v>153</v>
      </c>
      <c r="C12" s="50">
        <v>0</v>
      </c>
      <c r="D12" s="52">
        <v>200</v>
      </c>
      <c r="E12" s="52">
        <v>27.18317</v>
      </c>
      <c r="F12" s="50">
        <v>0</v>
      </c>
      <c r="G12" s="50">
        <v>0</v>
      </c>
      <c r="H12" s="50">
        <v>0</v>
      </c>
      <c r="I12" s="50">
        <v>0</v>
      </c>
      <c r="J12" s="95">
        <v>0</v>
      </c>
      <c r="K12" s="50">
        <v>0</v>
      </c>
      <c r="L12" s="50">
        <v>0</v>
      </c>
      <c r="M12" s="50">
        <v>0</v>
      </c>
      <c r="N12" s="50">
        <v>0</v>
      </c>
      <c r="O12" s="97"/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97">
        <v>0</v>
      </c>
      <c r="Y12" s="97">
        <v>0</v>
      </c>
      <c r="Z12" s="50">
        <v>0</v>
      </c>
      <c r="AA12" s="50">
        <v>0</v>
      </c>
      <c r="AB12" s="50">
        <v>0</v>
      </c>
      <c r="AC12" s="97">
        <v>0</v>
      </c>
      <c r="AD12" s="97">
        <v>0</v>
      </c>
      <c r="AE12" s="50">
        <v>0</v>
      </c>
      <c r="AF12" s="50">
        <v>0</v>
      </c>
    </row>
    <row r="13" spans="1:32" ht="12.75">
      <c r="A13" s="51"/>
      <c r="B13" s="53" t="s">
        <v>148</v>
      </c>
      <c r="C13" s="54">
        <v>0</v>
      </c>
      <c r="D13" s="55">
        <f>D11+D12</f>
        <v>6651.956</v>
      </c>
      <c r="E13" s="55">
        <f aca="true" t="shared" si="0" ref="E13:AF13">E11+E12</f>
        <v>2152.8999999999996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5">
        <f t="shared" si="0"/>
        <v>6552.729</v>
      </c>
      <c r="J13" s="96">
        <f t="shared" si="0"/>
        <v>2579</v>
      </c>
      <c r="K13" s="54">
        <f t="shared" si="0"/>
        <v>0</v>
      </c>
      <c r="L13" s="54">
        <f t="shared" si="0"/>
        <v>0</v>
      </c>
      <c r="M13" s="54">
        <f t="shared" si="0"/>
        <v>0</v>
      </c>
      <c r="N13" s="55">
        <f t="shared" si="0"/>
        <v>6698.971</v>
      </c>
      <c r="O13" s="98">
        <f t="shared" si="0"/>
        <v>2569.7</v>
      </c>
      <c r="P13" s="54">
        <f t="shared" si="0"/>
        <v>0</v>
      </c>
      <c r="Q13" s="54">
        <f t="shared" si="0"/>
        <v>0</v>
      </c>
      <c r="R13" s="54">
        <f t="shared" si="0"/>
        <v>0</v>
      </c>
      <c r="S13" s="98">
        <f t="shared" si="0"/>
        <v>6800.84</v>
      </c>
      <c r="T13" s="98">
        <f t="shared" si="0"/>
        <v>2200.7</v>
      </c>
      <c r="U13" s="54">
        <f t="shared" si="0"/>
        <v>0</v>
      </c>
      <c r="V13" s="54">
        <f t="shared" si="0"/>
        <v>0</v>
      </c>
      <c r="W13" s="54">
        <f t="shared" si="0"/>
        <v>0</v>
      </c>
      <c r="X13" s="98">
        <f t="shared" si="0"/>
        <v>6346.029</v>
      </c>
      <c r="Y13" s="98">
        <f>Y11+Y12</f>
        <v>2238.199</v>
      </c>
      <c r="Z13" s="54">
        <f t="shared" si="0"/>
        <v>0</v>
      </c>
      <c r="AA13" s="54">
        <f t="shared" si="0"/>
        <v>0</v>
      </c>
      <c r="AB13" s="54">
        <f t="shared" si="0"/>
        <v>0</v>
      </c>
      <c r="AC13" s="98">
        <f t="shared" si="0"/>
        <v>6530.797</v>
      </c>
      <c r="AD13" s="98">
        <f t="shared" si="0"/>
        <v>2268.579</v>
      </c>
      <c r="AE13" s="54">
        <f t="shared" si="0"/>
        <v>0</v>
      </c>
      <c r="AF13" s="54">
        <f t="shared" si="0"/>
        <v>0</v>
      </c>
    </row>
    <row r="14" spans="1:17" ht="15.75">
      <c r="A14" s="60"/>
      <c r="B14" s="60"/>
      <c r="C14" s="60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</sheetData>
  <sheetProtection/>
  <mergeCells count="10">
    <mergeCell ref="R9:V9"/>
    <mergeCell ref="L1:Q1"/>
    <mergeCell ref="W9:AA9"/>
    <mergeCell ref="AB9:AF9"/>
    <mergeCell ref="J3:Q3"/>
    <mergeCell ref="A9:A10"/>
    <mergeCell ref="C9:G9"/>
    <mergeCell ref="H9:L9"/>
    <mergeCell ref="M9:Q9"/>
    <mergeCell ref="B9:B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12</cp:lastModifiedBy>
  <cp:lastPrinted>2021-03-22T11:33:05Z</cp:lastPrinted>
  <dcterms:created xsi:type="dcterms:W3CDTF">2018-12-20T11:19:06Z</dcterms:created>
  <dcterms:modified xsi:type="dcterms:W3CDTF">2021-04-02T09:46:18Z</dcterms:modified>
  <cp:category/>
  <cp:version/>
  <cp:contentType/>
  <cp:contentStatus/>
</cp:coreProperties>
</file>