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1'!$4:$6</definedName>
    <definedName name="_xlnm.Print_Titles" localSheetId="1">'Приложение 2'!$3:$5</definedName>
    <definedName name="_xlnm.Print_Titles" localSheetId="2">'Приложение 3'!$3:$4</definedName>
    <definedName name="_xlnm.Print_Area" localSheetId="0">'Приложение 1'!$A$1:$G$27</definedName>
  </definedNames>
  <calcPr fullCalcOnLoad="1"/>
</workbook>
</file>

<file path=xl/sharedStrings.xml><?xml version="1.0" encoding="utf-8"?>
<sst xmlns="http://schemas.openxmlformats.org/spreadsheetml/2006/main" count="440" uniqueCount="248">
  <si>
    <t>Приложение 1
к муниципальной программе «Стимулирование экономической активности Сланцевского муниципального района на 2017-2019 годы»</t>
  </si>
  <si>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</si>
  <si>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</si>
  <si>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</si>
  <si>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</si>
  <si>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</si>
  <si>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</si>
  <si>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</si>
  <si>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</si>
  <si>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</si>
  <si>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</si>
  <si>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1.1.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</si>
  <si>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</si>
  <si>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</si>
  <si>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</si>
  <si>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</si>
  <si>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1.2.</t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</si>
  <si>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</si>
  <si>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t>Отдел экономического развития и инвестиционной политики администрации, ФПМСП «Социально-деловой центр»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</si>
  <si>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</si>
  <si>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</si>
  <si>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1.3.</t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</si>
  <si>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</si>
  <si>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t>Отсутствие доступа на товарные рынки для субъектов малого и среднего предпринимательства</t>
  </si>
  <si>
    <t>I, 1.3.</t>
  </si>
  <si>
    <t>1.4.</t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</si>
  <si>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</si>
  <si>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</si>
  <si>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</si>
  <si>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</si>
  <si>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r>
      <t xml:space="preserve">Основное мероприятие 1.5.
</t>
    </r>
    <r>
      <rPr>
        <sz val="10"/>
        <rFont val="Times New Roman"/>
        <family val="1"/>
      </rPr>
      <t>Организация и проведение монитоинга социально-экономического развития Сланцевского муниципального района</t>
    </r>
  </si>
  <si>
    <t>Недостаточная информационная для оценки деятельности субъектов малого и среднего предпринимательства</t>
  </si>
  <si>
    <t>1.6.</t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</si>
  <si>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</si>
  <si>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</si>
  <si>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Отсутствие развития инфраструктуры поддержки малого и среднего предпринимательства</t>
  </si>
  <si>
    <t>I, 2.1.</t>
  </si>
  <si>
    <t>1.7.</t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</si>
  <si>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</si>
  <si>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t>I, II</t>
  </si>
  <si>
    <t>Подпрограмма 2 "Развитие агропромышленного комплекса Сланцевского муниципального района"</t>
  </si>
  <si>
    <t>2.1.</t>
  </si>
  <si>
    <r>
      <t xml:space="preserve">Основное мероприятие 2.1.
</t>
    </r>
    <r>
      <rPr>
        <sz val="10"/>
        <rFont val="Times New Roman"/>
        <family val="1"/>
      </rPr>
      <t>Организационная поддержка агропромышленного комплекса Сланцевского муниципального района</t>
    </r>
  </si>
  <si>
    <t>Недостаточная информационная, консультационная поддержка субъектов, недостаточная доступность на товарные рынки для субъектов</t>
  </si>
  <si>
    <t>1,2,3,5</t>
  </si>
  <si>
    <t>2.2.</t>
  </si>
  <si>
    <t>Основное мероприятие 2.2.
Организация и участие в международной агропромышленной выставке-ярмарке "Агрорусь"</t>
  </si>
  <si>
    <t>Комитет экономического развития и инвестиционной политики администрации</t>
  </si>
  <si>
    <t>Недостаточная доступность на товарные рынки для субъектов</t>
  </si>
  <si>
    <t>1, 2, 5</t>
  </si>
  <si>
    <t>2.3.</t>
  </si>
  <si>
    <t>Основное мероприятие 2.3.
Ежегодное проведение районной сельскохозяйственной ярмарки «Урожай»</t>
  </si>
  <si>
    <t>2.4.</t>
  </si>
  <si>
    <t>Основное мероприятие 2.4.
Празднование дня работников сельского хозяйства</t>
  </si>
  <si>
    <t>Недостаточная информационная поддержка по вопросам развития АПК</t>
  </si>
  <si>
    <r>
      <t xml:space="preserve">Основное мероприятие 2.2.
</t>
    </r>
    <r>
      <rPr>
        <sz val="10"/>
        <rFont val="Times New Roman"/>
        <family val="1"/>
      </rPr>
      <t>Финансовая поддержка агропромышленного комплекса Сланцевского муниципального района</t>
    </r>
  </si>
  <si>
    <t>Отдел экономического развития и инвестиционной политики администрации, отдел бухгалтерского учета</t>
  </si>
  <si>
    <t>Отсутствие доступа субъектов к финансовым ресурсам</t>
  </si>
  <si>
    <t>1, 2,4,6,7</t>
  </si>
  <si>
    <r>
      <t xml:space="preserve">Основное мероприятие 2.3.
</t>
    </r>
    <r>
      <rPr>
        <sz val="10"/>
        <rFont val="Times New Roman"/>
        <family val="1"/>
      </rPr>
      <t>Проведение мер по борьбе с распространением борщевика Сосновского на территории Сланцевского муниципального района</t>
    </r>
  </si>
  <si>
    <t>Отсутствие финансовых ресурсов</t>
  </si>
  <si>
    <r>
      <t xml:space="preserve">Основное мероприятие 2.4.
</t>
    </r>
    <r>
      <rPr>
        <sz val="10"/>
        <rFont val="Times New Roman"/>
        <family val="1"/>
      </rPr>
      <t>Организация проведения кадастровых работ на территории Сланцевского муниципального района</t>
    </r>
  </si>
  <si>
    <t>Комитет по управлению муниципальным имуществом и земельным ресурсам администрации</t>
  </si>
  <si>
    <t>2.5.</t>
  </si>
  <si>
    <t>Основное мероприятие 2.5.
Субсидирование содержания маточного поголовья крупного рогатого скота сельскохозяйственным предприятиям района</t>
  </si>
  <si>
    <t>Комитет экономического развития и инвестиционной политики администрации, комитет бухгалтерского учета</t>
  </si>
  <si>
    <t>1, 2</t>
  </si>
  <si>
    <t>2.6.</t>
  </si>
  <si>
    <t>Основное мероприятие 2.6.
Субсидирование части затрат по приобретению комбикорма на содержание сельскохозяйственных животных, рыбы и птицы  для К(Ф)Х и ЛПХ</t>
  </si>
  <si>
    <t>4, 6</t>
  </si>
  <si>
    <t>2.7.</t>
  </si>
  <si>
    <t>Основное мероприятие 2.7.
Субсидирование части затрат по приобретению минеральных удобрений и (или) средств защиты растений для К(Ф)Х</t>
  </si>
  <si>
    <t>4, 7</t>
  </si>
  <si>
    <t>Подпрограмма 3 "Совершенствование системы стратегического управления социально-экономическим развитием Сланцевского муниципального района"</t>
  </si>
  <si>
    <t>3.1.</t>
  </si>
  <si>
    <r>
      <t xml:space="preserve">Основное мероприятие 
</t>
    </r>
    <r>
      <rPr>
        <sz val="10"/>
        <rFont val="Times New Roman"/>
        <family val="1"/>
      </rPr>
      <t>Разработка документов стратегического планирования:
Стратегии социально-экономического развития муниципального образования Сланцевский муниципальный район Ленинградской области на период до 2025 года и Плана мероприятий по реализации стратегии социально-экономического развития муниципального образования Сланцевский муниципальный район Ленинградской области</t>
    </r>
  </si>
  <si>
    <t>Отдел экономического развития и инвестиционной политики администрации</t>
  </si>
  <si>
    <t>Отсутствие документов стратегического планирования</t>
  </si>
  <si>
    <t>I, 1.1.</t>
  </si>
  <si>
    <t>Приложение 2
к муниципальной программе «Стимулирование экономической активности Сланцевского муниципального района на 2017-2019 годы»</t>
  </si>
  <si>
    <t>План
реализации мероприятий  муниципальной программы "Стимулирование экономической активности Сланцевского муниципального района на 2017-2019 годы"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</si>
  <si>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</si>
  <si>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</si>
  <si>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</si>
  <si>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</si>
  <si>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</si>
  <si>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</si>
  <si>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</si>
  <si>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</si>
  <si>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</si>
  <si>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</si>
  <si>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</si>
  <si>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</si>
  <si>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Программа
"Стимулирование экономической активности Сланцевского муниципального района на 2017-2019 годы"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</si>
  <si>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</si>
  <si>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</si>
  <si>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</si>
  <si>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</si>
  <si>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</si>
  <si>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</si>
  <si>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</si>
  <si>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</si>
  <si>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</si>
  <si>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</si>
  <si>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</si>
  <si>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</si>
  <si>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</si>
  <si>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</si>
  <si>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</si>
  <si>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</si>
  <si>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</si>
  <si>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</si>
  <si>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</si>
  <si>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</si>
  <si>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</si>
  <si>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</si>
  <si>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</si>
  <si>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</si>
  <si>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</si>
  <si>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</si>
  <si>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</si>
  <si>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</si>
  <si>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</si>
  <si>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Разработка проекта плана мероприятий (дорожной карты) по сохранению, возрождению и развитию народных художественных промыслов и ремесел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</si>
  <si>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</si>
  <si>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</si>
  <si>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</si>
  <si>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</si>
  <si>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</si>
  <si>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Организация и проведение мониторинга социально-экономического развития Сланцевского муниципального района</t>
  </si>
  <si>
    <t>1.5.1.</t>
  </si>
  <si>
    <t>Организация и проведение мониторинга деятельности субъектов малого и среднего предпринимательства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</si>
  <si>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</si>
  <si>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</si>
  <si>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</si>
  <si>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</si>
  <si>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</si>
  <si>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Развитие Бизнес-инкубатора</t>
  </si>
  <si>
    <t>1.7.1.</t>
  </si>
  <si>
    <t>Коммунальные услуги (теплоснабжение и электроснабжение)</t>
  </si>
  <si>
    <t>1.7.2.</t>
  </si>
  <si>
    <r>
      <t>Текущее содержание бизнес-инкубатора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</si>
  <si>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1.7.3.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</si>
  <si>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</si>
  <si>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</si>
  <si>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</si>
  <si>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Организационная поддержка агропромышленного комплекса Сланцевского муниципального района</t>
  </si>
  <si>
    <t>'2.1.1.</t>
  </si>
  <si>
    <t>Организация и проведение обучающих семинаров для К(Ф)Х и ЛПХ</t>
  </si>
  <si>
    <t>'2.1.2.</t>
  </si>
  <si>
    <t>Организация и участие в международной агропромышленной выставке-ярмарке "Агрорусь"</t>
  </si>
  <si>
    <t>'2.1.3.</t>
  </si>
  <si>
    <t>Ежегодное проведение районной сельскохозяйственной ярмарки «Урожай»</t>
  </si>
  <si>
    <t>'2.1.4.</t>
  </si>
  <si>
    <t>Празднование дня работников сельского хозяйства</t>
  </si>
  <si>
    <t>Финансовая поддержка агропромышленного комплекса Сланцевского муниципального района</t>
  </si>
  <si>
    <t>Отдел экономического развития и инвестиционной политики, отдел бухгалтерского учета администрации</t>
  </si>
  <si>
    <t>'2.2.1.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</si>
  <si>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</si>
  <si>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</si>
  <si>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</si>
  <si>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</si>
  <si>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</si>
  <si>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</si>
  <si>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</si>
  <si>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</si>
  <si>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</si>
  <si>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</si>
  <si>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Организация проведения кадастровых работ на территории Сланцевского муниципального района</t>
  </si>
  <si>
    <t>2.4.1</t>
  </si>
  <si>
    <t>Проведение кадастровых работ по образованию земельных участков из состава земель сельскохозяйственного назначения</t>
  </si>
  <si>
    <t>Подпрограмма 3
"Совершенствование системы стратегического управления социально-экономическим развитием Сланцевского муниципального района"</t>
  </si>
  <si>
    <t>Разработка документов стратегического планирования: Стратегии социально-экономического развития муниципального образования Сланцевский муниципальный район Ленинградской области на период до 2025 года и Плана мероприятий по реализации стратегии социально-экономического развития муниципального образования Сланцевский муниципальный район Ленинградской области</t>
  </si>
  <si>
    <t>Приложение 3
к муниципальной программе «Стимулирование экономической активности Сланцевского муниципального района на 2017-2019 годы»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</si>
  <si>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на 2017-2019 годы» и их значения</t>
  </si>
  <si>
    <t>Наименование показателя (индикатора)</t>
  </si>
  <si>
    <t>Единица измерения</t>
  </si>
  <si>
    <t>Значение показателя (индикатора)</t>
  </si>
  <si>
    <t>Базовый период 2015 год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</si>
  <si>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</si>
  <si>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</si>
  <si>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</si>
  <si>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</si>
  <si>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</si>
  <si>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</si>
  <si>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</si>
  <si>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Количество предоставленных субсидий субъектам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</si>
  <si>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</si>
  <si>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</si>
  <si>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</si>
  <si>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</si>
  <si>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</si>
  <si>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</si>
  <si>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</si>
  <si>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для района сферах деятельности по ул. Грибоедова, д. 19а</t>
  </si>
  <si>
    <t>1.1.2.3.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</si>
  <si>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</si>
  <si>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</si>
  <si>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</si>
  <si>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</si>
  <si>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</si>
  <si>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</si>
  <si>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</si>
  <si>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</si>
  <si>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</si>
  <si>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</si>
  <si>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 xml:space="preserve"> -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</si>
  <si>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</si>
  <si>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 Содействие в продвижении продукции (работ, услуг) субъектов малого и среднего предпринимательства на товарные рынки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</si>
  <si>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</si>
  <si>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 xml:space="preserve"> - </t>
  </si>
  <si>
    <t>Создание условий для размещения нестационарных торговых объектов (НТО), количеством не менее 3 НТО на 10 тыс. населения</t>
  </si>
  <si>
    <t>1.3.5.</t>
  </si>
  <si>
    <t>Обеспеченность населения  площадями стационарных торговых объектов (увеличится на 3 %)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</si>
  <si>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</si>
  <si>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</si>
  <si>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1.5. Организация и проведение мониторинга социально-экономического развития Сланцевского муниципального района</t>
  </si>
  <si>
    <t>Количество отчитавшихся субъектов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</si>
  <si>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</si>
  <si>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</si>
  <si>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</si>
  <si>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</si>
  <si>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Подпрограмма 2
"Развитие агропромышленного комплекса Сланцевского муниципального района"</t>
  </si>
  <si>
    <t>1</t>
  </si>
  <si>
    <t>Количество сельскохозяйственных организаций</t>
  </si>
  <si>
    <t>2</t>
  </si>
  <si>
    <t xml:space="preserve">Удельный вес прибыльных крупных и средних сельскохозяйственных организаций в их общем числе </t>
  </si>
  <si>
    <t>3</t>
  </si>
  <si>
    <t>Количество обучающих семинаров для К(Ф)Х и ЛПХ</t>
  </si>
  <si>
    <t>4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</si>
  <si>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</si>
  <si>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</si>
  <si>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</si>
  <si>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>5</t>
  </si>
  <si>
    <t xml:space="preserve">Количество мероприятий, проводимых в сфере АПК </t>
  </si>
  <si>
    <t>6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</si>
  <si>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</si>
  <si>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</si>
  <si>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8</t>
  </si>
  <si>
    <t xml:space="preserve"> Количество программных мероприятий на уровне поселений по борьбе с распространением борщевика Сосновского</t>
  </si>
  <si>
    <t>9</t>
  </si>
  <si>
    <t xml:space="preserve"> Количество проведенных кадастровых работ</t>
  </si>
  <si>
    <t>га</t>
  </si>
  <si>
    <t>III</t>
  </si>
  <si>
    <t>Объем инвестиций в основной капитал 
(за исключением бюджетных средств) 
в расчете на 1 жителя</t>
  </si>
  <si>
    <t>рублей</t>
  </si>
  <si>
    <t>Удельный вес приоритетных задач Сланцевского муниципального района Ленинградской области, решаемых с помощью документов стратегического планирования, в общем количестве приоритетных задач изложенных в стратегии социально-экономического развития муниципального образования Сланцевский муниципальный район Ленинградской области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</si>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</sst>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</numFmts>
  <fonts count="3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164" fontId="26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0" fillId="0" borderId="0" xfId="0" applyFont="1" applyFill="1" applyAlignment="1">
      <alignment/>
    </xf>
    <xf numFmtId="164" fontId="28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1" fontId="0" fillId="0" borderId="13" xfId="0" applyNumberFormat="1" applyFont="1" applyFill="1" applyBorder="1" applyAlignment="1">
      <alignment horizontal="center" vertical="center"/>
    </xf>
    <xf numFmtId="164" fontId="0" fillId="18" borderId="10" xfId="0" applyNumberFormat="1" applyFill="1" applyBorder="1" applyAlignment="1">
      <alignment horizontal="center" vertical="center"/>
    </xf>
    <xf numFmtId="164" fontId="0" fillId="18" borderId="10" xfId="0" applyNumberFormat="1" applyFont="1" applyFill="1" applyBorder="1" applyAlignment="1">
      <alignment horizontal="center" vertical="center"/>
    </xf>
    <xf numFmtId="165" fontId="0" fillId="18" borderId="10" xfId="0" applyNumberFormat="1" applyFont="1" applyFill="1" applyBorder="1" applyAlignment="1">
      <alignment horizontal="center" vertical="center" wrapText="1"/>
    </xf>
    <xf numFmtId="1" fontId="0" fillId="18" borderId="10" xfId="0" applyNumberFormat="1" applyFont="1" applyFill="1" applyBorder="1" applyAlignment="1">
      <alignment horizontal="center" vertical="center"/>
    </xf>
    <xf numFmtId="1" fontId="0" fillId="18" borderId="10" xfId="0" applyNumberForma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1" fillId="0" borderId="10" xfId="54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0" fontId="27" fillId="0" borderId="10" xfId="52" applyFont="1" applyFill="1" applyBorder="1" applyAlignment="1">
      <alignment vertical="top" wrapText="1"/>
      <protection/>
    </xf>
    <xf numFmtId="0" fontId="31" fillId="0" borderId="10" xfId="52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Zeros="0" view="pageBreakPreview" zoomScaleSheetLayoutView="100" zoomScalePageLayoutView="0" workbookViewId="0" topLeftCell="A16">
      <selection activeCell="F27" sqref="F27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4:7" ht="51" customHeight="1">
      <c r="D1" s="57" t="s">
        <v>0</v>
      </c>
      <c r="E1" s="57"/>
      <c r="F1" s="57"/>
      <c r="G1" s="57"/>
    </row>
    <row r="2" spans="1:7" ht="37.5" customHeight="1">
      <c r="A2" s="58" t="s">
        <v>1</v>
      </c>
      <c r="B2" s="58"/>
      <c r="C2" s="58"/>
      <c r="D2" s="58"/>
      <c r="E2" s="58"/>
      <c r="F2" s="58"/>
      <c r="G2" s="58"/>
    </row>
    <row r="4" spans="1:7" ht="12.75" customHeight="1">
      <c r="A4" s="59" t="s">
        <v>2</v>
      </c>
      <c r="B4" s="60" t="s">
        <v>3</v>
      </c>
      <c r="C4" s="59" t="s">
        <v>4</v>
      </c>
      <c r="D4" s="60" t="s">
        <v>5</v>
      </c>
      <c r="E4" s="60"/>
      <c r="F4" s="60" t="s">
        <v>6</v>
      </c>
      <c r="G4" s="60" t="s">
        <v>7</v>
      </c>
    </row>
    <row r="5" spans="1:7" ht="72" customHeight="1">
      <c r="A5" s="59"/>
      <c r="B5" s="60"/>
      <c r="C5" s="59"/>
      <c r="D5" s="2" t="s">
        <v>8</v>
      </c>
      <c r="E5" s="2" t="s">
        <v>9</v>
      </c>
      <c r="F5" s="60"/>
      <c r="G5" s="60"/>
    </row>
    <row r="6" spans="1:7" s="4" customFormat="1" ht="9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4" customFormat="1" ht="12.75" customHeight="1">
      <c r="A7" s="56" t="s">
        <v>10</v>
      </c>
      <c r="B7" s="56"/>
      <c r="C7" s="56"/>
      <c r="D7" s="56"/>
      <c r="E7" s="56"/>
      <c r="F7" s="56"/>
      <c r="G7" s="56"/>
    </row>
    <row r="8" spans="1:7" ht="93.75" customHeight="1">
      <c r="A8" s="5" t="s">
        <v>11</v>
      </c>
      <c r="B8" s="6" t="s">
        <v>12</v>
      </c>
      <c r="C8" s="5" t="s">
        <v>13</v>
      </c>
      <c r="D8" s="5">
        <v>2017</v>
      </c>
      <c r="E8" s="5">
        <v>2019</v>
      </c>
      <c r="F8" s="5" t="s">
        <v>14</v>
      </c>
      <c r="G8" s="5" t="s">
        <v>15</v>
      </c>
    </row>
    <row r="9" spans="1:7" ht="63.75" customHeight="1">
      <c r="A9" s="5" t="s">
        <v>16</v>
      </c>
      <c r="B9" s="6" t="s">
        <v>17</v>
      </c>
      <c r="C9" s="5" t="s">
        <v>18</v>
      </c>
      <c r="D9" s="5">
        <v>2017</v>
      </c>
      <c r="E9" s="5">
        <v>2019</v>
      </c>
      <c r="F9" s="5" t="s">
        <v>19</v>
      </c>
      <c r="G9" s="5" t="s">
        <v>20</v>
      </c>
    </row>
    <row r="10" spans="1:7" ht="69" customHeight="1">
      <c r="A10" s="5" t="s">
        <v>21</v>
      </c>
      <c r="B10" s="6" t="s">
        <v>22</v>
      </c>
      <c r="C10" s="5" t="s">
        <v>18</v>
      </c>
      <c r="D10" s="5">
        <v>2017</v>
      </c>
      <c r="E10" s="5">
        <v>2019</v>
      </c>
      <c r="F10" s="5" t="s">
        <v>23</v>
      </c>
      <c r="G10" s="5" t="s">
        <v>24</v>
      </c>
    </row>
    <row r="11" spans="1:7" ht="69" customHeight="1">
      <c r="A11" s="5" t="s">
        <v>25</v>
      </c>
      <c r="B11" s="6" t="s">
        <v>26</v>
      </c>
      <c r="C11" s="5" t="s">
        <v>18</v>
      </c>
      <c r="D11" s="5">
        <v>2017</v>
      </c>
      <c r="E11" s="5">
        <v>2019</v>
      </c>
      <c r="F11" s="5" t="s">
        <v>27</v>
      </c>
      <c r="G11" s="5" t="s">
        <v>28</v>
      </c>
    </row>
    <row r="12" spans="1:7" ht="65.25" customHeight="1">
      <c r="A12" s="5" t="s">
        <v>29</v>
      </c>
      <c r="B12" s="6" t="s">
        <v>30</v>
      </c>
      <c r="C12" s="5" t="s">
        <v>18</v>
      </c>
      <c r="D12" s="5">
        <v>2017</v>
      </c>
      <c r="E12" s="5">
        <v>2019</v>
      </c>
      <c r="F12" s="5" t="s">
        <v>31</v>
      </c>
      <c r="G12" s="5" t="s">
        <v>28</v>
      </c>
    </row>
    <row r="13" spans="1:7" ht="80.25" customHeight="1">
      <c r="A13" s="5" t="s">
        <v>32</v>
      </c>
      <c r="B13" s="6" t="s">
        <v>33</v>
      </c>
      <c r="C13" s="5" t="s">
        <v>34</v>
      </c>
      <c r="D13" s="5">
        <v>2017</v>
      </c>
      <c r="E13" s="5">
        <v>2019</v>
      </c>
      <c r="F13" s="5" t="s">
        <v>35</v>
      </c>
      <c r="G13" s="5" t="s">
        <v>36</v>
      </c>
    </row>
    <row r="14" spans="1:7" ht="85.5" customHeight="1">
      <c r="A14" s="5" t="s">
        <v>37</v>
      </c>
      <c r="B14" s="6" t="s">
        <v>38</v>
      </c>
      <c r="C14" s="5" t="s">
        <v>34</v>
      </c>
      <c r="D14" s="5">
        <v>2017</v>
      </c>
      <c r="E14" s="5">
        <v>2019</v>
      </c>
      <c r="F14" s="5" t="s">
        <v>35</v>
      </c>
      <c r="G14" s="5" t="s">
        <v>39</v>
      </c>
    </row>
    <row r="15" spans="1:7" ht="12.75" customHeight="1">
      <c r="A15" s="56" t="s">
        <v>40</v>
      </c>
      <c r="B15" s="56"/>
      <c r="C15" s="56"/>
      <c r="D15" s="56"/>
      <c r="E15" s="56"/>
      <c r="F15" s="56"/>
      <c r="G15" s="56"/>
    </row>
    <row r="16" spans="1:7" ht="75" customHeight="1">
      <c r="A16" s="5" t="s">
        <v>41</v>
      </c>
      <c r="B16" s="6" t="s">
        <v>42</v>
      </c>
      <c r="C16" s="5" t="s">
        <v>18</v>
      </c>
      <c r="D16" s="5">
        <v>2017</v>
      </c>
      <c r="E16" s="5">
        <v>2019</v>
      </c>
      <c r="F16" s="5" t="s">
        <v>43</v>
      </c>
      <c r="G16" s="5" t="s">
        <v>44</v>
      </c>
    </row>
    <row r="17" spans="1:7" ht="12.75" customHeight="1" hidden="1">
      <c r="A17" s="7" t="s">
        <v>45</v>
      </c>
      <c r="B17" s="8" t="s">
        <v>46</v>
      </c>
      <c r="C17" s="7" t="s">
        <v>47</v>
      </c>
      <c r="D17" s="7">
        <v>2017</v>
      </c>
      <c r="E17" s="7">
        <v>2019</v>
      </c>
      <c r="F17" s="7" t="s">
        <v>48</v>
      </c>
      <c r="G17" s="7" t="s">
        <v>49</v>
      </c>
    </row>
    <row r="18" spans="1:7" ht="52.5" hidden="1">
      <c r="A18" s="7" t="s">
        <v>50</v>
      </c>
      <c r="B18" s="8" t="s">
        <v>51</v>
      </c>
      <c r="C18" s="7" t="s">
        <v>47</v>
      </c>
      <c r="D18" s="7">
        <v>2017</v>
      </c>
      <c r="E18" s="7">
        <v>2019</v>
      </c>
      <c r="F18" s="7" t="s">
        <v>48</v>
      </c>
      <c r="G18" s="7">
        <v>5</v>
      </c>
    </row>
    <row r="19" spans="1:7" ht="39" hidden="1">
      <c r="A19" s="7" t="s">
        <v>52</v>
      </c>
      <c r="B19" s="8" t="s">
        <v>53</v>
      </c>
      <c r="C19" s="7" t="s">
        <v>47</v>
      </c>
      <c r="D19" s="7">
        <v>2017</v>
      </c>
      <c r="E19" s="7">
        <v>2019</v>
      </c>
      <c r="F19" s="7" t="s">
        <v>54</v>
      </c>
      <c r="G19" s="7" t="s">
        <v>49</v>
      </c>
    </row>
    <row r="20" spans="1:7" ht="52.5">
      <c r="A20" s="5" t="s">
        <v>45</v>
      </c>
      <c r="B20" s="6" t="s">
        <v>55</v>
      </c>
      <c r="C20" s="5" t="s">
        <v>56</v>
      </c>
      <c r="D20" s="5">
        <v>2017</v>
      </c>
      <c r="E20" s="5">
        <v>2019</v>
      </c>
      <c r="F20" s="5" t="s">
        <v>57</v>
      </c>
      <c r="G20" s="5" t="s">
        <v>58</v>
      </c>
    </row>
    <row r="21" spans="1:7" ht="66">
      <c r="A21" s="5" t="s">
        <v>50</v>
      </c>
      <c r="B21" s="9" t="s">
        <v>59</v>
      </c>
      <c r="C21" s="5" t="s">
        <v>56</v>
      </c>
      <c r="D21" s="5">
        <v>2017</v>
      </c>
      <c r="E21" s="5">
        <v>2019</v>
      </c>
      <c r="F21" s="5" t="s">
        <v>60</v>
      </c>
      <c r="G21" s="10">
        <v>8</v>
      </c>
    </row>
    <row r="22" spans="1:7" ht="52.5">
      <c r="A22" s="5" t="s">
        <v>52</v>
      </c>
      <c r="B22" s="9" t="s">
        <v>61</v>
      </c>
      <c r="C22" s="10" t="s">
        <v>62</v>
      </c>
      <c r="D22" s="10">
        <v>2018</v>
      </c>
      <c r="E22" s="10">
        <v>2019</v>
      </c>
      <c r="F22" s="10" t="s">
        <v>60</v>
      </c>
      <c r="G22" s="10">
        <v>9</v>
      </c>
    </row>
    <row r="23" spans="1:7" s="11" customFormat="1" ht="66" hidden="1">
      <c r="A23" s="7" t="s">
        <v>63</v>
      </c>
      <c r="B23" s="8" t="s">
        <v>64</v>
      </c>
      <c r="C23" s="7" t="s">
        <v>65</v>
      </c>
      <c r="D23" s="7">
        <v>2017</v>
      </c>
      <c r="E23" s="7">
        <v>2019</v>
      </c>
      <c r="F23" s="7" t="s">
        <v>57</v>
      </c>
      <c r="G23" s="7" t="s">
        <v>66</v>
      </c>
    </row>
    <row r="24" spans="1:7" s="11" customFormat="1" ht="78.75" hidden="1">
      <c r="A24" s="7" t="s">
        <v>67</v>
      </c>
      <c r="B24" s="8" t="s">
        <v>68</v>
      </c>
      <c r="C24" s="7" t="s">
        <v>65</v>
      </c>
      <c r="D24" s="7">
        <v>2017</v>
      </c>
      <c r="E24" s="7">
        <v>2019</v>
      </c>
      <c r="F24" s="7" t="s">
        <v>57</v>
      </c>
      <c r="G24" s="7" t="s">
        <v>69</v>
      </c>
    </row>
    <row r="25" spans="1:7" s="11" customFormat="1" ht="66" hidden="1">
      <c r="A25" s="7" t="s">
        <v>70</v>
      </c>
      <c r="B25" s="8" t="s">
        <v>71</v>
      </c>
      <c r="C25" s="7" t="s">
        <v>65</v>
      </c>
      <c r="D25" s="7">
        <v>2017</v>
      </c>
      <c r="E25" s="7">
        <v>2019</v>
      </c>
      <c r="F25" s="7" t="s">
        <v>57</v>
      </c>
      <c r="G25" s="7" t="s">
        <v>72</v>
      </c>
    </row>
    <row r="26" spans="1:7" ht="12.75" customHeight="1">
      <c r="A26" s="56" t="s">
        <v>73</v>
      </c>
      <c r="B26" s="56"/>
      <c r="C26" s="56"/>
      <c r="D26" s="56"/>
      <c r="E26" s="56"/>
      <c r="F26" s="56"/>
      <c r="G26" s="56"/>
    </row>
    <row r="27" spans="1:7" ht="165.75" customHeight="1">
      <c r="A27" s="5" t="s">
        <v>74</v>
      </c>
      <c r="B27" s="6" t="s">
        <v>75</v>
      </c>
      <c r="C27" s="5" t="s">
        <v>76</v>
      </c>
      <c r="D27" s="5">
        <v>2017</v>
      </c>
      <c r="E27" s="5">
        <v>2019</v>
      </c>
      <c r="F27" s="5" t="s">
        <v>77</v>
      </c>
      <c r="G27" s="5" t="s">
        <v>78</v>
      </c>
    </row>
  </sheetData>
  <sheetProtection selectLockedCells="1" selectUnlockedCells="1"/>
  <mergeCells count="11">
    <mergeCell ref="G4:G5"/>
    <mergeCell ref="A7:G7"/>
    <mergeCell ref="A15:G15"/>
    <mergeCell ref="A26:G26"/>
    <mergeCell ref="D1:G1"/>
    <mergeCell ref="A2:G2"/>
    <mergeCell ref="A4:A5"/>
    <mergeCell ref="B4:B5"/>
    <mergeCell ref="C4:C5"/>
    <mergeCell ref="D4:E4"/>
    <mergeCell ref="F4:F5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5"/>
  <sheetViews>
    <sheetView showZeros="0" tabSelected="1" view="pageBreakPreview" zoomScale="75" zoomScaleSheetLayoutView="75" zoomScalePageLayoutView="0" workbookViewId="0" topLeftCell="A1">
      <pane xSplit="2" ySplit="5" topLeftCell="C105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B110" sqref="B110:B112"/>
    </sheetView>
  </sheetViews>
  <sheetFormatPr defaultColWidth="8.83203125" defaultRowHeight="12.75"/>
  <cols>
    <col min="1" max="1" width="6.83203125" style="12" customWidth="1"/>
    <col min="2" max="2" width="45.66015625" style="12" customWidth="1"/>
    <col min="3" max="3" width="36.16015625" style="13" customWidth="1"/>
    <col min="4" max="5" width="7.16015625" style="12" customWidth="1"/>
    <col min="6" max="6" width="8.5" style="12" customWidth="1"/>
    <col min="7" max="7" width="12.33203125" style="12" customWidth="1"/>
    <col min="8" max="8" width="10.83203125" style="12" customWidth="1"/>
    <col min="9" max="9" width="12.16015625" style="12" customWidth="1"/>
    <col min="10" max="10" width="12.83203125" style="12" customWidth="1"/>
    <col min="11" max="11" width="11.5" style="12" customWidth="1"/>
    <col min="12" max="12" width="2.66015625" style="12" customWidth="1"/>
    <col min="13" max="16384" width="8.83203125" style="12" customWidth="1"/>
  </cols>
  <sheetData>
    <row r="1" spans="4:11" ht="39.75" customHeight="1">
      <c r="D1" s="87" t="s">
        <v>79</v>
      </c>
      <c r="E1" s="87"/>
      <c r="F1" s="87"/>
      <c r="G1" s="87"/>
      <c r="H1" s="87"/>
      <c r="I1" s="87"/>
      <c r="J1" s="87"/>
      <c r="K1" s="87"/>
    </row>
    <row r="2" spans="1:11" ht="39" customHeight="1">
      <c r="A2" s="88" t="s">
        <v>80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22.5" customHeight="1">
      <c r="A3" s="75" t="s">
        <v>2</v>
      </c>
      <c r="B3" s="89" t="s">
        <v>81</v>
      </c>
      <c r="C3" s="75" t="s">
        <v>82</v>
      </c>
      <c r="D3" s="89" t="s">
        <v>83</v>
      </c>
      <c r="E3" s="89"/>
      <c r="F3" s="64" t="s">
        <v>84</v>
      </c>
      <c r="G3" s="64" t="s">
        <v>85</v>
      </c>
      <c r="H3" s="64"/>
      <c r="I3" s="64"/>
      <c r="J3" s="64"/>
      <c r="K3" s="64"/>
    </row>
    <row r="4" spans="1:11" ht="22.5" customHeight="1">
      <c r="A4" s="75"/>
      <c r="B4" s="89"/>
      <c r="C4" s="75"/>
      <c r="D4" s="14" t="s">
        <v>86</v>
      </c>
      <c r="E4" s="14" t="s">
        <v>87</v>
      </c>
      <c r="F4" s="64"/>
      <c r="G4" s="15" t="s">
        <v>88</v>
      </c>
      <c r="H4" s="15" t="s">
        <v>89</v>
      </c>
      <c r="I4" s="15" t="s">
        <v>90</v>
      </c>
      <c r="J4" s="16" t="s">
        <v>91</v>
      </c>
      <c r="K4" s="15" t="s">
        <v>92</v>
      </c>
    </row>
    <row r="5" spans="1:11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26.25" customHeight="1">
      <c r="A6" s="66"/>
      <c r="B6" s="67" t="s">
        <v>93</v>
      </c>
      <c r="C6" s="63" t="s">
        <v>94</v>
      </c>
      <c r="D6" s="80">
        <v>2017</v>
      </c>
      <c r="E6" s="80">
        <v>2019</v>
      </c>
      <c r="F6" s="10">
        <v>2017</v>
      </c>
      <c r="G6" s="18">
        <f aca="true" t="shared" si="0" ref="G6:G12">SUM(H6:K6)</f>
        <v>7306.361000000001</v>
      </c>
      <c r="H6" s="19">
        <f aca="true" t="shared" si="1" ref="H6:K8">H10+H118+H178</f>
        <v>0</v>
      </c>
      <c r="I6" s="19">
        <f t="shared" si="1"/>
        <v>4572.1</v>
      </c>
      <c r="J6" s="19">
        <f t="shared" si="1"/>
        <v>2734.261</v>
      </c>
      <c r="K6" s="19">
        <f t="shared" si="1"/>
        <v>0</v>
      </c>
    </row>
    <row r="7" spans="1:11" ht="28.5" customHeight="1">
      <c r="A7" s="66"/>
      <c r="B7" s="67"/>
      <c r="C7" s="63"/>
      <c r="D7" s="80"/>
      <c r="E7" s="80"/>
      <c r="F7" s="10">
        <v>2018</v>
      </c>
      <c r="G7" s="18">
        <f t="shared" si="0"/>
        <v>7086.087</v>
      </c>
      <c r="H7" s="19">
        <f t="shared" si="1"/>
        <v>0</v>
      </c>
      <c r="I7" s="19">
        <f t="shared" si="1"/>
        <v>4204.487</v>
      </c>
      <c r="J7" s="19">
        <f t="shared" si="1"/>
        <v>2881.6000000000004</v>
      </c>
      <c r="K7" s="19">
        <f t="shared" si="1"/>
        <v>0</v>
      </c>
    </row>
    <row r="8" spans="1:11" ht="27" customHeight="1">
      <c r="A8" s="66"/>
      <c r="B8" s="67"/>
      <c r="C8" s="63"/>
      <c r="D8" s="80"/>
      <c r="E8" s="80"/>
      <c r="F8" s="10">
        <v>2019</v>
      </c>
      <c r="G8" s="18">
        <f t="shared" si="0"/>
        <v>8885.293</v>
      </c>
      <c r="H8" s="19">
        <f t="shared" si="1"/>
        <v>0</v>
      </c>
      <c r="I8" s="19">
        <f t="shared" si="1"/>
        <v>6050.893</v>
      </c>
      <c r="J8" s="19">
        <f t="shared" si="1"/>
        <v>2834.4</v>
      </c>
      <c r="K8" s="19">
        <f t="shared" si="1"/>
        <v>0</v>
      </c>
    </row>
    <row r="9" spans="1:11" ht="13.5" customHeight="1">
      <c r="A9" s="66"/>
      <c r="B9" s="67" t="s">
        <v>95</v>
      </c>
      <c r="C9" s="67"/>
      <c r="D9" s="67"/>
      <c r="E9" s="67"/>
      <c r="F9" s="67"/>
      <c r="G9" s="18">
        <f t="shared" si="0"/>
        <v>23277.741</v>
      </c>
      <c r="H9" s="19">
        <f>SUM(H6:H8)</f>
        <v>0</v>
      </c>
      <c r="I9" s="19">
        <f>SUM(I6:I8)</f>
        <v>14827.48</v>
      </c>
      <c r="J9" s="19">
        <f>SUM(J6:J8)</f>
        <v>8450.261</v>
      </c>
      <c r="K9" s="19">
        <f>SUM(K6:K8)</f>
        <v>0</v>
      </c>
    </row>
    <row r="10" spans="1:11" ht="24" customHeight="1">
      <c r="A10" s="66"/>
      <c r="B10" s="67" t="s">
        <v>96</v>
      </c>
      <c r="C10" s="63" t="s">
        <v>94</v>
      </c>
      <c r="D10" s="80">
        <v>2017</v>
      </c>
      <c r="E10" s="80">
        <v>2019</v>
      </c>
      <c r="F10" s="10">
        <v>2017</v>
      </c>
      <c r="G10" s="18">
        <f t="shared" si="0"/>
        <v>2433.1000000000004</v>
      </c>
      <c r="H10" s="19">
        <f aca="true" t="shared" si="2" ref="H10:K12">H14+H26+H54+H74+H82+H90+H102</f>
        <v>0</v>
      </c>
      <c r="I10" s="19">
        <f t="shared" si="2"/>
        <v>1103.4</v>
      </c>
      <c r="J10" s="19">
        <f t="shared" si="2"/>
        <v>1329.7</v>
      </c>
      <c r="K10" s="19">
        <f t="shared" si="2"/>
        <v>0</v>
      </c>
    </row>
    <row r="11" spans="1:11" ht="29.25" customHeight="1">
      <c r="A11" s="66"/>
      <c r="B11" s="67"/>
      <c r="C11" s="63"/>
      <c r="D11" s="80"/>
      <c r="E11" s="80"/>
      <c r="F11" s="10">
        <v>2018</v>
      </c>
      <c r="G11" s="18">
        <f t="shared" si="0"/>
        <v>3081.193</v>
      </c>
      <c r="H11" s="19">
        <f t="shared" si="2"/>
        <v>0</v>
      </c>
      <c r="I11" s="19">
        <f t="shared" si="2"/>
        <v>1492.593</v>
      </c>
      <c r="J11" s="19">
        <f t="shared" si="2"/>
        <v>1588.6000000000001</v>
      </c>
      <c r="K11" s="19">
        <f t="shared" si="2"/>
        <v>0</v>
      </c>
    </row>
    <row r="12" spans="1:11" ht="36.75" customHeight="1">
      <c r="A12" s="66"/>
      <c r="B12" s="67"/>
      <c r="C12" s="63"/>
      <c r="D12" s="80"/>
      <c r="E12" s="80"/>
      <c r="F12" s="10">
        <v>2019</v>
      </c>
      <c r="G12" s="18">
        <f t="shared" si="0"/>
        <v>3379.893</v>
      </c>
      <c r="H12" s="19">
        <f t="shared" si="2"/>
        <v>0</v>
      </c>
      <c r="I12" s="19">
        <f t="shared" si="2"/>
        <v>2102.493</v>
      </c>
      <c r="J12" s="19">
        <f t="shared" si="2"/>
        <v>1277.4</v>
      </c>
      <c r="K12" s="19">
        <f t="shared" si="2"/>
        <v>0</v>
      </c>
    </row>
    <row r="13" spans="1:11" ht="36.75" customHeight="1">
      <c r="A13" s="66"/>
      <c r="B13" s="67" t="s">
        <v>95</v>
      </c>
      <c r="C13" s="67"/>
      <c r="D13" s="67"/>
      <c r="E13" s="67"/>
      <c r="F13" s="67"/>
      <c r="G13" s="18">
        <f>SUM(H13:K13)</f>
        <v>8894.186000000002</v>
      </c>
      <c r="H13" s="19">
        <f>SUM(H10:H12)</f>
        <v>0</v>
      </c>
      <c r="I13" s="19">
        <f>SUM(I10:I12)</f>
        <v>4698.486000000001</v>
      </c>
      <c r="J13" s="19">
        <f>SUM(J10:J12)</f>
        <v>4195.700000000001</v>
      </c>
      <c r="K13" s="19">
        <f>SUM(K10:K12)</f>
        <v>0</v>
      </c>
    </row>
    <row r="14" spans="1:11" ht="36.75" customHeight="1">
      <c r="A14" s="61" t="s">
        <v>11</v>
      </c>
      <c r="B14" s="65" t="s">
        <v>97</v>
      </c>
      <c r="C14" s="63" t="s">
        <v>13</v>
      </c>
      <c r="D14" s="80">
        <v>2017</v>
      </c>
      <c r="E14" s="80">
        <v>2019</v>
      </c>
      <c r="F14" s="10">
        <v>2017</v>
      </c>
      <c r="G14" s="18">
        <f>H14+I14+J14+K14</f>
        <v>860</v>
      </c>
      <c r="H14" s="18">
        <f aca="true" t="shared" si="3" ref="H14:K16">H18+H22</f>
        <v>0</v>
      </c>
      <c r="I14" s="18">
        <f t="shared" si="3"/>
        <v>800</v>
      </c>
      <c r="J14" s="18">
        <f t="shared" si="3"/>
        <v>60</v>
      </c>
      <c r="K14" s="18">
        <f t="shared" si="3"/>
        <v>0</v>
      </c>
    </row>
    <row r="15" spans="1:11" ht="36.75" customHeight="1">
      <c r="A15" s="61"/>
      <c r="B15" s="65"/>
      <c r="C15" s="63"/>
      <c r="D15" s="80"/>
      <c r="E15" s="80"/>
      <c r="F15" s="10">
        <v>2018</v>
      </c>
      <c r="G15" s="18">
        <f>H15+I15+J15+K15</f>
        <v>1332.5</v>
      </c>
      <c r="H15" s="18">
        <f t="shared" si="3"/>
        <v>0</v>
      </c>
      <c r="I15" s="18">
        <f t="shared" si="3"/>
        <v>1132.5</v>
      </c>
      <c r="J15" s="18">
        <f t="shared" si="3"/>
        <v>200</v>
      </c>
      <c r="K15" s="18">
        <f t="shared" si="3"/>
        <v>0</v>
      </c>
    </row>
    <row r="16" spans="1:11" ht="19.5" customHeight="1">
      <c r="A16" s="61"/>
      <c r="B16" s="65"/>
      <c r="C16" s="63"/>
      <c r="D16" s="80"/>
      <c r="E16" s="80"/>
      <c r="F16" s="10">
        <v>2019</v>
      </c>
      <c r="G16" s="18">
        <f>H16+I16+J16+K16</f>
        <v>1942.4</v>
      </c>
      <c r="H16" s="18">
        <f t="shared" si="3"/>
        <v>0</v>
      </c>
      <c r="I16" s="18">
        <f t="shared" si="3"/>
        <v>1742.4</v>
      </c>
      <c r="J16" s="18">
        <f t="shared" si="3"/>
        <v>200</v>
      </c>
      <c r="K16" s="18">
        <f t="shared" si="3"/>
        <v>0</v>
      </c>
    </row>
    <row r="17" spans="1:11" ht="36.75" customHeight="1">
      <c r="A17" s="61"/>
      <c r="B17" s="65" t="s">
        <v>95</v>
      </c>
      <c r="C17" s="65"/>
      <c r="D17" s="65"/>
      <c r="E17" s="65"/>
      <c r="F17" s="65"/>
      <c r="G17" s="19">
        <f>SUM(G14:G16)</f>
        <v>4134.9</v>
      </c>
      <c r="H17" s="19">
        <f>SUM(H14:H16)</f>
        <v>0</v>
      </c>
      <c r="I17" s="19">
        <f>SUM(I14:I16)</f>
        <v>3674.9</v>
      </c>
      <c r="J17" s="19">
        <f>SUM(J14:J16)</f>
        <v>460</v>
      </c>
      <c r="K17" s="19">
        <f>SUM(K14:K16)</f>
        <v>0</v>
      </c>
    </row>
    <row r="18" spans="1:11" ht="36.75" customHeight="1">
      <c r="A18" s="79" t="s">
        <v>98</v>
      </c>
      <c r="B18" s="62" t="s">
        <v>99</v>
      </c>
      <c r="C18" s="63" t="s">
        <v>18</v>
      </c>
      <c r="D18" s="80">
        <v>2017</v>
      </c>
      <c r="E18" s="80">
        <v>2019</v>
      </c>
      <c r="F18" s="10">
        <v>2017</v>
      </c>
      <c r="G18" s="23">
        <f>H18+I18+J18+K18</f>
        <v>860</v>
      </c>
      <c r="H18" s="24"/>
      <c r="I18" s="24">
        <v>800</v>
      </c>
      <c r="J18" s="24">
        <v>60</v>
      </c>
      <c r="K18" s="24"/>
    </row>
    <row r="19" spans="1:11" ht="36.75" customHeight="1">
      <c r="A19" s="79"/>
      <c r="B19" s="62"/>
      <c r="C19" s="63"/>
      <c r="D19" s="80"/>
      <c r="E19" s="80"/>
      <c r="F19" s="10">
        <v>2018</v>
      </c>
      <c r="G19" s="23">
        <f>H19+I19+J19+K19</f>
        <v>1332.5</v>
      </c>
      <c r="H19" s="24"/>
      <c r="I19" s="24">
        <v>1132.5</v>
      </c>
      <c r="J19" s="24">
        <v>200</v>
      </c>
      <c r="K19" s="24"/>
    </row>
    <row r="20" spans="1:11" ht="21" customHeight="1">
      <c r="A20" s="79"/>
      <c r="B20" s="62"/>
      <c r="C20" s="63"/>
      <c r="D20" s="80"/>
      <c r="E20" s="80"/>
      <c r="F20" s="10">
        <v>2019</v>
      </c>
      <c r="G20" s="23">
        <f>H20+I20+J20+K20</f>
        <v>1942.4</v>
      </c>
      <c r="H20" s="24"/>
      <c r="I20" s="51">
        <v>1742.4</v>
      </c>
      <c r="J20" s="51">
        <v>200</v>
      </c>
      <c r="K20" s="24"/>
    </row>
    <row r="21" spans="1:11" ht="13.5" customHeight="1">
      <c r="A21" s="79"/>
      <c r="B21" s="65" t="s">
        <v>100</v>
      </c>
      <c r="C21" s="65"/>
      <c r="D21" s="65"/>
      <c r="E21" s="65"/>
      <c r="F21" s="65"/>
      <c r="G21" s="19">
        <f>SUM(G18:G20)</f>
        <v>4134.9</v>
      </c>
      <c r="H21" s="19">
        <f>SUM(H18:H20)</f>
        <v>0</v>
      </c>
      <c r="I21" s="19">
        <f>SUM(I18:I20)</f>
        <v>3674.9</v>
      </c>
      <c r="J21" s="19">
        <f>SUM(J18:J20)</f>
        <v>460</v>
      </c>
      <c r="K21" s="19">
        <f>SUM(K18:K20)</f>
        <v>0</v>
      </c>
    </row>
    <row r="22" spans="1:11" ht="12.75" customHeight="1">
      <c r="A22" s="79" t="s">
        <v>101</v>
      </c>
      <c r="B22" s="62" t="s">
        <v>102</v>
      </c>
      <c r="C22" s="63" t="s">
        <v>103</v>
      </c>
      <c r="D22" s="80">
        <v>2017</v>
      </c>
      <c r="E22" s="80">
        <v>2019</v>
      </c>
      <c r="F22" s="10">
        <v>2017</v>
      </c>
      <c r="G22" s="23">
        <f>H22+I22+J22+K22</f>
        <v>0</v>
      </c>
      <c r="H22" s="24"/>
      <c r="I22" s="24"/>
      <c r="J22" s="24"/>
      <c r="K22" s="24"/>
    </row>
    <row r="23" spans="1:11" ht="36.75" customHeight="1">
      <c r="A23" s="79"/>
      <c r="B23" s="62"/>
      <c r="C23" s="63"/>
      <c r="D23" s="80"/>
      <c r="E23" s="80"/>
      <c r="F23" s="10">
        <v>2018</v>
      </c>
      <c r="G23" s="23">
        <f>H23+I23+J23+K23</f>
        <v>0</v>
      </c>
      <c r="H23" s="24"/>
      <c r="I23" s="24"/>
      <c r="J23" s="24"/>
      <c r="K23" s="24"/>
    </row>
    <row r="24" spans="1:11" ht="36.75" customHeight="1">
      <c r="A24" s="79"/>
      <c r="B24" s="62"/>
      <c r="C24" s="63"/>
      <c r="D24" s="80"/>
      <c r="E24" s="80"/>
      <c r="F24" s="10">
        <v>2019</v>
      </c>
      <c r="G24" s="23">
        <f>H24+I24+J24+K24</f>
        <v>0</v>
      </c>
      <c r="H24" s="24"/>
      <c r="I24" s="24"/>
      <c r="J24" s="24"/>
      <c r="K24" s="24"/>
    </row>
    <row r="25" spans="1:11" ht="13.5" customHeight="1">
      <c r="A25" s="79"/>
      <c r="B25" s="65" t="s">
        <v>100</v>
      </c>
      <c r="C25" s="65"/>
      <c r="D25" s="65"/>
      <c r="E25" s="65"/>
      <c r="F25" s="65"/>
      <c r="G25" s="19">
        <f>SUM(G22:G24)</f>
        <v>0</v>
      </c>
      <c r="H25" s="19">
        <f>SUM(H22:H24)</f>
        <v>0</v>
      </c>
      <c r="I25" s="19">
        <f>SUM(I22:I24)</f>
        <v>0</v>
      </c>
      <c r="J25" s="19">
        <f>SUM(J22:J24)</f>
        <v>0</v>
      </c>
      <c r="K25" s="19">
        <f>SUM(K22:K24)</f>
        <v>0</v>
      </c>
    </row>
    <row r="26" spans="1:11" ht="13.5" customHeight="1">
      <c r="A26" s="61" t="s">
        <v>16</v>
      </c>
      <c r="B26" s="65" t="s">
        <v>104</v>
      </c>
      <c r="C26" s="63" t="s">
        <v>18</v>
      </c>
      <c r="D26" s="80">
        <v>2017</v>
      </c>
      <c r="E26" s="80">
        <v>2019</v>
      </c>
      <c r="F26" s="10">
        <v>2017</v>
      </c>
      <c r="G26" s="18">
        <f>H26+I26+J26+K26</f>
        <v>0</v>
      </c>
      <c r="H26" s="18">
        <f aca="true" t="shared" si="4" ref="H26:K28">H30+H34+H38</f>
        <v>0</v>
      </c>
      <c r="I26" s="18">
        <f t="shared" si="4"/>
        <v>0</v>
      </c>
      <c r="J26" s="18">
        <f t="shared" si="4"/>
        <v>0</v>
      </c>
      <c r="K26" s="18">
        <f t="shared" si="4"/>
        <v>0</v>
      </c>
    </row>
    <row r="27" spans="1:11" ht="13.5">
      <c r="A27" s="61"/>
      <c r="B27" s="65"/>
      <c r="C27" s="63"/>
      <c r="D27" s="80"/>
      <c r="E27" s="80"/>
      <c r="F27" s="10">
        <v>2018</v>
      </c>
      <c r="G27" s="18">
        <f>H27+I27+J27+K27</f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</row>
    <row r="28" spans="1:11" ht="21.75" customHeight="1">
      <c r="A28" s="61"/>
      <c r="B28" s="65"/>
      <c r="C28" s="63"/>
      <c r="D28" s="80"/>
      <c r="E28" s="80"/>
      <c r="F28" s="10">
        <v>2019</v>
      </c>
      <c r="G28" s="18">
        <f>H28+I28+J28+K28</f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</row>
    <row r="29" spans="1:11" ht="13.5" customHeight="1">
      <c r="A29" s="61"/>
      <c r="B29" s="65" t="s">
        <v>95</v>
      </c>
      <c r="C29" s="65"/>
      <c r="D29" s="65"/>
      <c r="E29" s="65"/>
      <c r="F29" s="65"/>
      <c r="G29" s="19">
        <f>SUM(G26:G28)</f>
        <v>0</v>
      </c>
      <c r="H29" s="19">
        <f>SUM(H26:H28)</f>
        <v>0</v>
      </c>
      <c r="I29" s="19">
        <f>SUM(I26:I28)</f>
        <v>0</v>
      </c>
      <c r="J29" s="19">
        <f>SUM(J26:J28)</f>
        <v>0</v>
      </c>
      <c r="K29" s="19">
        <f>SUM(K26:K28)</f>
        <v>0</v>
      </c>
    </row>
    <row r="30" spans="1:11" ht="12.75" customHeight="1">
      <c r="A30" s="79" t="s">
        <v>105</v>
      </c>
      <c r="B30" s="62" t="s">
        <v>106</v>
      </c>
      <c r="C30" s="63" t="s">
        <v>18</v>
      </c>
      <c r="D30" s="80">
        <v>2017</v>
      </c>
      <c r="E30" s="80">
        <v>2019</v>
      </c>
      <c r="F30" s="10">
        <v>2017</v>
      </c>
      <c r="G30" s="23">
        <f>H30+I30+J30+K30</f>
        <v>0</v>
      </c>
      <c r="H30" s="24"/>
      <c r="I30" s="24"/>
      <c r="J30" s="24"/>
      <c r="K30" s="24"/>
    </row>
    <row r="31" spans="1:11" ht="12.75">
      <c r="A31" s="79"/>
      <c r="B31" s="62"/>
      <c r="C31" s="63"/>
      <c r="D31" s="80"/>
      <c r="E31" s="80"/>
      <c r="F31" s="10">
        <v>2018</v>
      </c>
      <c r="G31" s="23">
        <f>H31+I31+J31+K31</f>
        <v>0</v>
      </c>
      <c r="H31" s="24"/>
      <c r="I31" s="24"/>
      <c r="J31" s="24"/>
      <c r="K31" s="24"/>
    </row>
    <row r="32" spans="1:11" ht="29.25" customHeight="1">
      <c r="A32" s="79"/>
      <c r="B32" s="62"/>
      <c r="C32" s="63"/>
      <c r="D32" s="80"/>
      <c r="E32" s="80"/>
      <c r="F32" s="10">
        <v>2019</v>
      </c>
      <c r="G32" s="23">
        <f>H32+I32+J32+K32</f>
        <v>0</v>
      </c>
      <c r="H32" s="24"/>
      <c r="I32" s="24"/>
      <c r="J32" s="24"/>
      <c r="K32" s="24"/>
    </row>
    <row r="33" spans="1:11" ht="13.5" customHeight="1">
      <c r="A33" s="79"/>
      <c r="B33" s="65" t="s">
        <v>100</v>
      </c>
      <c r="C33" s="65"/>
      <c r="D33" s="65"/>
      <c r="E33" s="65"/>
      <c r="F33" s="65"/>
      <c r="G33" s="19">
        <f>SUM(G30:G32)</f>
        <v>0</v>
      </c>
      <c r="H33" s="19">
        <f>SUM(H30:H32)</f>
        <v>0</v>
      </c>
      <c r="I33" s="19">
        <f>SUM(I30:I32)</f>
        <v>0</v>
      </c>
      <c r="J33" s="19">
        <f>SUM(J30:J32)</f>
        <v>0</v>
      </c>
      <c r="K33" s="19">
        <f>SUM(K30:K32)</f>
        <v>0</v>
      </c>
    </row>
    <row r="34" spans="1:11" ht="36.75" customHeight="1">
      <c r="A34" s="79" t="s">
        <v>107</v>
      </c>
      <c r="B34" s="62" t="s">
        <v>108</v>
      </c>
      <c r="C34" s="63" t="s">
        <v>18</v>
      </c>
      <c r="D34" s="80">
        <v>2017</v>
      </c>
      <c r="E34" s="80">
        <v>2019</v>
      </c>
      <c r="F34" s="10">
        <v>2017</v>
      </c>
      <c r="G34" s="23">
        <f>H34+I34+J34+K34</f>
        <v>0</v>
      </c>
      <c r="H34" s="24"/>
      <c r="I34" s="24"/>
      <c r="J34" s="24"/>
      <c r="K34" s="24"/>
    </row>
    <row r="35" spans="1:11" ht="17.25" customHeight="1">
      <c r="A35" s="79"/>
      <c r="B35" s="62"/>
      <c r="C35" s="63"/>
      <c r="D35" s="80"/>
      <c r="E35" s="80"/>
      <c r="F35" s="10">
        <v>2018</v>
      </c>
      <c r="G35" s="23">
        <f>H35+I35+J35+K35</f>
        <v>0</v>
      </c>
      <c r="H35" s="24"/>
      <c r="I35" s="24"/>
      <c r="J35" s="24"/>
      <c r="K35" s="24"/>
    </row>
    <row r="36" spans="1:11" ht="102" customHeight="1">
      <c r="A36" s="79"/>
      <c r="B36" s="62"/>
      <c r="C36" s="63"/>
      <c r="D36" s="80"/>
      <c r="E36" s="80"/>
      <c r="F36" s="10">
        <v>2019</v>
      </c>
      <c r="G36" s="23">
        <f>H36+I36+J36+K36</f>
        <v>0</v>
      </c>
      <c r="H36" s="24"/>
      <c r="I36" s="24"/>
      <c r="J36" s="24"/>
      <c r="K36" s="24"/>
    </row>
    <row r="37" spans="1:11" ht="13.5" customHeight="1">
      <c r="A37" s="79"/>
      <c r="B37" s="65" t="s">
        <v>100</v>
      </c>
      <c r="C37" s="65"/>
      <c r="D37" s="65"/>
      <c r="E37" s="65"/>
      <c r="F37" s="65"/>
      <c r="G37" s="19">
        <f>SUM(G34:G36)</f>
        <v>0</v>
      </c>
      <c r="H37" s="19">
        <f>SUM(H34:H36)</f>
        <v>0</v>
      </c>
      <c r="I37" s="19">
        <f>SUM(I34:I36)</f>
        <v>0</v>
      </c>
      <c r="J37" s="19">
        <f>SUM(J34:J36)</f>
        <v>0</v>
      </c>
      <c r="K37" s="19">
        <f>SUM(K34:K36)</f>
        <v>0</v>
      </c>
    </row>
    <row r="38" spans="1:11" ht="36.75" customHeight="1">
      <c r="A38" s="79" t="s">
        <v>109</v>
      </c>
      <c r="B38" s="62" t="s">
        <v>110</v>
      </c>
      <c r="C38" s="63" t="s">
        <v>18</v>
      </c>
      <c r="D38" s="80">
        <v>2017</v>
      </c>
      <c r="E38" s="80">
        <v>2019</v>
      </c>
      <c r="F38" s="10">
        <v>2017</v>
      </c>
      <c r="G38" s="23">
        <f>H38+I38+J38+K38</f>
        <v>0</v>
      </c>
      <c r="H38" s="24"/>
      <c r="I38" s="24"/>
      <c r="J38" s="24"/>
      <c r="K38" s="24"/>
    </row>
    <row r="39" spans="1:11" ht="36.75" customHeight="1">
      <c r="A39" s="79"/>
      <c r="B39" s="62"/>
      <c r="C39" s="63"/>
      <c r="D39" s="80"/>
      <c r="E39" s="80"/>
      <c r="F39" s="10">
        <v>2018</v>
      </c>
      <c r="G39" s="23">
        <f>H39+I39+J39+K39</f>
        <v>0</v>
      </c>
      <c r="H39" s="24"/>
      <c r="I39" s="24"/>
      <c r="J39" s="24"/>
      <c r="K39" s="24"/>
    </row>
    <row r="40" spans="1:11" ht="42.75" customHeight="1">
      <c r="A40" s="79"/>
      <c r="B40" s="62"/>
      <c r="C40" s="63"/>
      <c r="D40" s="80"/>
      <c r="E40" s="80"/>
      <c r="F40" s="10">
        <v>2019</v>
      </c>
      <c r="G40" s="23">
        <f>H40+I40+J40+K40</f>
        <v>0</v>
      </c>
      <c r="H40" s="24"/>
      <c r="I40" s="24"/>
      <c r="J40" s="24"/>
      <c r="K40" s="24"/>
    </row>
    <row r="41" spans="1:11" ht="17.25" customHeight="1">
      <c r="A41" s="79"/>
      <c r="B41" s="65" t="s">
        <v>100</v>
      </c>
      <c r="C41" s="65"/>
      <c r="D41" s="65"/>
      <c r="E41" s="65"/>
      <c r="F41" s="65"/>
      <c r="G41" s="19">
        <f>SUM(G38:G40)</f>
        <v>0</v>
      </c>
      <c r="H41" s="19">
        <f>SUM(H38:H40)</f>
        <v>0</v>
      </c>
      <c r="I41" s="19">
        <f>SUM(I38:I40)</f>
        <v>0</v>
      </c>
      <c r="J41" s="19">
        <f>SUM(J38:J40)</f>
        <v>0</v>
      </c>
      <c r="K41" s="19">
        <f>SUM(K38:K40)</f>
        <v>0</v>
      </c>
    </row>
    <row r="42" spans="1:11" ht="18.75" customHeight="1">
      <c r="A42" s="79" t="s">
        <v>111</v>
      </c>
      <c r="B42" s="62" t="s">
        <v>112</v>
      </c>
      <c r="C42" s="63" t="s">
        <v>18</v>
      </c>
      <c r="D42" s="64">
        <v>2017</v>
      </c>
      <c r="E42" s="64">
        <v>2019</v>
      </c>
      <c r="F42" s="10">
        <v>2017</v>
      </c>
      <c r="G42" s="23">
        <f>H42+I42+J42+K42</f>
        <v>0</v>
      </c>
      <c r="H42" s="19"/>
      <c r="I42" s="19"/>
      <c r="J42" s="19"/>
      <c r="K42" s="19"/>
    </row>
    <row r="43" spans="1:11" ht="18.75" customHeight="1">
      <c r="A43" s="79"/>
      <c r="B43" s="62"/>
      <c r="C43" s="63"/>
      <c r="D43" s="64"/>
      <c r="E43" s="64"/>
      <c r="F43" s="10">
        <v>2018</v>
      </c>
      <c r="G43" s="23">
        <f>H43+I43+J43+K43</f>
        <v>0</v>
      </c>
      <c r="H43" s="19"/>
      <c r="I43" s="19"/>
      <c r="J43" s="19"/>
      <c r="K43" s="19"/>
    </row>
    <row r="44" spans="1:11" ht="18" customHeight="1">
      <c r="A44" s="79"/>
      <c r="B44" s="62"/>
      <c r="C44" s="63"/>
      <c r="D44" s="64"/>
      <c r="E44" s="64"/>
      <c r="F44" s="10">
        <v>2019</v>
      </c>
      <c r="G44" s="23">
        <f>H44+I44+J44+K44</f>
        <v>0</v>
      </c>
      <c r="H44" s="19"/>
      <c r="I44" s="19"/>
      <c r="J44" s="19"/>
      <c r="K44" s="19"/>
    </row>
    <row r="45" spans="1:11" ht="13.5" customHeight="1">
      <c r="A45" s="79"/>
      <c r="B45" s="65" t="s">
        <v>100</v>
      </c>
      <c r="C45" s="65"/>
      <c r="D45" s="65"/>
      <c r="E45" s="65"/>
      <c r="F45" s="65"/>
      <c r="G45" s="19"/>
      <c r="H45" s="19"/>
      <c r="I45" s="19"/>
      <c r="J45" s="19"/>
      <c r="K45" s="19"/>
    </row>
    <row r="46" spans="1:11" ht="12.75" customHeight="1">
      <c r="A46" s="79" t="s">
        <v>113</v>
      </c>
      <c r="B46" s="62" t="s">
        <v>114</v>
      </c>
      <c r="C46" s="63" t="s">
        <v>18</v>
      </c>
      <c r="D46" s="64">
        <v>2017</v>
      </c>
      <c r="E46" s="64">
        <v>2019</v>
      </c>
      <c r="F46" s="10">
        <v>2017</v>
      </c>
      <c r="G46" s="23">
        <f>H46+I46+J46+K46</f>
        <v>0</v>
      </c>
      <c r="H46" s="19"/>
      <c r="I46" s="19"/>
      <c r="J46" s="19"/>
      <c r="K46" s="19"/>
    </row>
    <row r="47" spans="1:11" ht="12.75">
      <c r="A47" s="79"/>
      <c r="B47" s="62"/>
      <c r="C47" s="63"/>
      <c r="D47" s="64"/>
      <c r="E47" s="64"/>
      <c r="F47" s="10">
        <v>2018</v>
      </c>
      <c r="G47" s="23">
        <f>H47+I47+J47+K47</f>
        <v>0</v>
      </c>
      <c r="H47" s="19"/>
      <c r="I47" s="19"/>
      <c r="J47" s="19"/>
      <c r="K47" s="19"/>
    </row>
    <row r="48" spans="1:11" ht="36.75" customHeight="1">
      <c r="A48" s="79"/>
      <c r="B48" s="62"/>
      <c r="C48" s="63"/>
      <c r="D48" s="64"/>
      <c r="E48" s="64"/>
      <c r="F48" s="10">
        <v>2019</v>
      </c>
      <c r="G48" s="23">
        <f>H48+I48+J48+K48</f>
        <v>0</v>
      </c>
      <c r="H48" s="19"/>
      <c r="I48" s="19"/>
      <c r="J48" s="19"/>
      <c r="K48" s="19"/>
    </row>
    <row r="49" spans="1:11" ht="13.5" customHeight="1">
      <c r="A49" s="79"/>
      <c r="B49" s="65" t="s">
        <v>100</v>
      </c>
      <c r="C49" s="65"/>
      <c r="D49" s="65"/>
      <c r="E49" s="65"/>
      <c r="F49" s="65"/>
      <c r="G49" s="19"/>
      <c r="H49" s="19"/>
      <c r="I49" s="19"/>
      <c r="J49" s="19"/>
      <c r="K49" s="19"/>
    </row>
    <row r="50" spans="1:11" ht="12.75" customHeight="1">
      <c r="A50" s="79" t="s">
        <v>115</v>
      </c>
      <c r="B50" s="62" t="s">
        <v>116</v>
      </c>
      <c r="C50" s="63" t="s">
        <v>18</v>
      </c>
      <c r="D50" s="64">
        <v>2017</v>
      </c>
      <c r="E50" s="64">
        <v>2019</v>
      </c>
      <c r="F50" s="10">
        <v>2017</v>
      </c>
      <c r="G50" s="23">
        <f>H50+I50+J50+K50</f>
        <v>0</v>
      </c>
      <c r="H50" s="19"/>
      <c r="I50" s="19"/>
      <c r="J50" s="19"/>
      <c r="K50" s="19"/>
    </row>
    <row r="51" spans="1:11" ht="12.75">
      <c r="A51" s="79"/>
      <c r="B51" s="62"/>
      <c r="C51" s="63"/>
      <c r="D51" s="64"/>
      <c r="E51" s="64"/>
      <c r="F51" s="10">
        <v>2018</v>
      </c>
      <c r="G51" s="23">
        <f>H51+I51+J51+K51</f>
        <v>0</v>
      </c>
      <c r="H51" s="19"/>
      <c r="I51" s="19"/>
      <c r="J51" s="19"/>
      <c r="K51" s="19"/>
    </row>
    <row r="52" spans="1:11" ht="21" customHeight="1">
      <c r="A52" s="79"/>
      <c r="B52" s="62"/>
      <c r="C52" s="63"/>
      <c r="D52" s="64"/>
      <c r="E52" s="64"/>
      <c r="F52" s="10">
        <v>2019</v>
      </c>
      <c r="G52" s="23">
        <f>H52+I52+J52+K52</f>
        <v>0</v>
      </c>
      <c r="H52" s="19"/>
      <c r="I52" s="19"/>
      <c r="J52" s="19"/>
      <c r="K52" s="19"/>
    </row>
    <row r="53" spans="1:11" ht="13.5" customHeight="1">
      <c r="A53" s="79"/>
      <c r="B53" s="65" t="s">
        <v>100</v>
      </c>
      <c r="C53" s="65"/>
      <c r="D53" s="65"/>
      <c r="E53" s="65"/>
      <c r="F53" s="65"/>
      <c r="G53" s="19"/>
      <c r="H53" s="19"/>
      <c r="I53" s="19"/>
      <c r="J53" s="19"/>
      <c r="K53" s="19"/>
    </row>
    <row r="54" spans="1:11" ht="13.5" customHeight="1">
      <c r="A54" s="61" t="s">
        <v>21</v>
      </c>
      <c r="B54" s="65" t="s">
        <v>117</v>
      </c>
      <c r="C54" s="63" t="s">
        <v>18</v>
      </c>
      <c r="D54" s="80">
        <v>2017</v>
      </c>
      <c r="E54" s="80">
        <v>2019</v>
      </c>
      <c r="F54" s="10">
        <v>2017</v>
      </c>
      <c r="G54" s="18">
        <f>H54+I54+J54+K54</f>
        <v>13</v>
      </c>
      <c r="H54" s="18">
        <f aca="true" t="shared" si="5" ref="H54:K56">H58</f>
        <v>0</v>
      </c>
      <c r="I54" s="18">
        <f t="shared" si="5"/>
        <v>0</v>
      </c>
      <c r="J54" s="18">
        <f t="shared" si="5"/>
        <v>13</v>
      </c>
      <c r="K54" s="18">
        <f t="shared" si="5"/>
        <v>0</v>
      </c>
    </row>
    <row r="55" spans="1:11" ht="13.5">
      <c r="A55" s="61"/>
      <c r="B55" s="65"/>
      <c r="C55" s="63"/>
      <c r="D55" s="80"/>
      <c r="E55" s="80"/>
      <c r="F55" s="10">
        <v>2018</v>
      </c>
      <c r="G55" s="18">
        <f>H55+I55+J55+K55</f>
        <v>75.8</v>
      </c>
      <c r="H55" s="18">
        <f t="shared" si="5"/>
        <v>0</v>
      </c>
      <c r="I55" s="18">
        <f t="shared" si="5"/>
        <v>0</v>
      </c>
      <c r="J55" s="18">
        <f t="shared" si="5"/>
        <v>75.8</v>
      </c>
      <c r="K55" s="18">
        <f t="shared" si="5"/>
        <v>0</v>
      </c>
    </row>
    <row r="56" spans="1:11" ht="25.5" customHeight="1">
      <c r="A56" s="61"/>
      <c r="B56" s="65"/>
      <c r="C56" s="63"/>
      <c r="D56" s="80"/>
      <c r="E56" s="80"/>
      <c r="F56" s="10">
        <v>2019</v>
      </c>
      <c r="G56" s="18">
        <f>H56+I56+J56+K56</f>
        <v>73.4</v>
      </c>
      <c r="H56" s="18">
        <f t="shared" si="5"/>
        <v>0</v>
      </c>
      <c r="I56" s="18">
        <f t="shared" si="5"/>
        <v>0</v>
      </c>
      <c r="J56" s="18">
        <f t="shared" si="5"/>
        <v>73.4</v>
      </c>
      <c r="K56" s="18">
        <f t="shared" si="5"/>
        <v>0</v>
      </c>
    </row>
    <row r="57" spans="1:11" ht="13.5" customHeight="1">
      <c r="A57" s="61"/>
      <c r="B57" s="65" t="s">
        <v>95</v>
      </c>
      <c r="C57" s="65"/>
      <c r="D57" s="65"/>
      <c r="E57" s="65"/>
      <c r="F57" s="65"/>
      <c r="G57" s="19">
        <f>SUM(G54:G56)</f>
        <v>162.2</v>
      </c>
      <c r="H57" s="19">
        <f>SUM(H54:H56)</f>
        <v>0</v>
      </c>
      <c r="I57" s="19">
        <f>SUM(I54:I56)</f>
        <v>0</v>
      </c>
      <c r="J57" s="19">
        <f>SUM(J54:J56)</f>
        <v>162.2</v>
      </c>
      <c r="K57" s="19">
        <f>SUM(K54:K56)</f>
        <v>0</v>
      </c>
    </row>
    <row r="58" spans="1:11" ht="36.75" customHeight="1">
      <c r="A58" s="79" t="s">
        <v>118</v>
      </c>
      <c r="B58" s="86" t="s">
        <v>247</v>
      </c>
      <c r="C58" s="63" t="s">
        <v>18</v>
      </c>
      <c r="D58" s="64">
        <v>2017</v>
      </c>
      <c r="E58" s="64">
        <v>2019</v>
      </c>
      <c r="F58" s="10">
        <v>2017</v>
      </c>
      <c r="G58" s="23">
        <v>13</v>
      </c>
      <c r="H58" s="24"/>
      <c r="I58" s="24"/>
      <c r="J58" s="24">
        <v>13</v>
      </c>
      <c r="K58" s="24"/>
    </row>
    <row r="59" spans="1:11" ht="22.5" customHeight="1">
      <c r="A59" s="79"/>
      <c r="B59" s="86"/>
      <c r="C59" s="63"/>
      <c r="D59" s="64"/>
      <c r="E59" s="64"/>
      <c r="F59" s="10">
        <v>2018</v>
      </c>
      <c r="G59" s="23">
        <v>75.8</v>
      </c>
      <c r="H59" s="24"/>
      <c r="I59" s="24"/>
      <c r="J59" s="24">
        <v>75.8</v>
      </c>
      <c r="K59" s="24"/>
    </row>
    <row r="60" spans="1:11" ht="12.75">
      <c r="A60" s="79"/>
      <c r="B60" s="86"/>
      <c r="C60" s="63"/>
      <c r="D60" s="64"/>
      <c r="E60" s="64"/>
      <c r="F60" s="10">
        <v>2019</v>
      </c>
      <c r="G60" s="23">
        <v>73.4</v>
      </c>
      <c r="H60" s="24"/>
      <c r="I60" s="24"/>
      <c r="J60" s="24">
        <v>73.4</v>
      </c>
      <c r="K60" s="24"/>
    </row>
    <row r="61" spans="1:11" ht="13.5" customHeight="1">
      <c r="A61" s="79"/>
      <c r="B61" s="65" t="s">
        <v>100</v>
      </c>
      <c r="C61" s="65"/>
      <c r="D61" s="65"/>
      <c r="E61" s="65"/>
      <c r="F61" s="65"/>
      <c r="G61" s="19">
        <v>162.2</v>
      </c>
      <c r="H61" s="19">
        <v>0</v>
      </c>
      <c r="I61" s="19">
        <v>0</v>
      </c>
      <c r="J61" s="19">
        <v>162.2</v>
      </c>
      <c r="K61" s="19">
        <v>0</v>
      </c>
    </row>
    <row r="62" spans="1:11" s="25" customFormat="1" ht="19.5" customHeight="1">
      <c r="A62" s="79" t="s">
        <v>119</v>
      </c>
      <c r="B62" s="85" t="s">
        <v>120</v>
      </c>
      <c r="C62" s="83" t="s">
        <v>121</v>
      </c>
      <c r="D62" s="64">
        <v>2017</v>
      </c>
      <c r="E62" s="64">
        <v>2019</v>
      </c>
      <c r="F62" s="10">
        <v>2017</v>
      </c>
      <c r="G62" s="23">
        <v>0</v>
      </c>
      <c r="H62" s="19"/>
      <c r="I62" s="19"/>
      <c r="J62" s="19"/>
      <c r="K62" s="19"/>
    </row>
    <row r="63" spans="1:11" s="25" customFormat="1" ht="33" customHeight="1">
      <c r="A63" s="79"/>
      <c r="B63" s="85"/>
      <c r="C63" s="83"/>
      <c r="D63" s="64"/>
      <c r="E63" s="64"/>
      <c r="F63" s="10">
        <v>2018</v>
      </c>
      <c r="G63" s="23">
        <v>0</v>
      </c>
      <c r="H63" s="19"/>
      <c r="I63" s="19"/>
      <c r="J63" s="19"/>
      <c r="K63" s="19"/>
    </row>
    <row r="64" spans="1:11" s="25" customFormat="1" ht="35.25" customHeight="1">
      <c r="A64" s="79"/>
      <c r="B64" s="85"/>
      <c r="C64" s="83"/>
      <c r="D64" s="64"/>
      <c r="E64" s="64"/>
      <c r="F64" s="10">
        <v>2019</v>
      </c>
      <c r="G64" s="23">
        <v>0</v>
      </c>
      <c r="H64" s="19"/>
      <c r="I64" s="19"/>
      <c r="J64" s="19"/>
      <c r="K64" s="19"/>
    </row>
    <row r="65" spans="1:11" s="25" customFormat="1" ht="13.5" customHeight="1">
      <c r="A65" s="21"/>
      <c r="B65" s="84" t="s">
        <v>100</v>
      </c>
      <c r="C65" s="84"/>
      <c r="D65" s="84"/>
      <c r="E65" s="84"/>
      <c r="F65" s="20"/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s="25" customFormat="1" ht="36.75" customHeight="1">
      <c r="A66" s="79" t="s">
        <v>122</v>
      </c>
      <c r="B66" s="62" t="s">
        <v>123</v>
      </c>
      <c r="C66" s="83" t="s">
        <v>121</v>
      </c>
      <c r="D66" s="64">
        <v>2017</v>
      </c>
      <c r="E66" s="64">
        <v>2019</v>
      </c>
      <c r="F66" s="10">
        <v>2017</v>
      </c>
      <c r="G66" s="23">
        <v>0</v>
      </c>
      <c r="H66" s="19"/>
      <c r="I66" s="19"/>
      <c r="J66" s="19"/>
      <c r="K66" s="19"/>
    </row>
    <row r="67" spans="1:11" s="25" customFormat="1" ht="12.75">
      <c r="A67" s="79"/>
      <c r="B67" s="62"/>
      <c r="C67" s="83"/>
      <c r="D67" s="64"/>
      <c r="E67" s="64"/>
      <c r="F67" s="10">
        <v>2018</v>
      </c>
      <c r="G67" s="23">
        <v>0</v>
      </c>
      <c r="H67" s="19"/>
      <c r="I67" s="19"/>
      <c r="J67" s="19"/>
      <c r="K67" s="19"/>
    </row>
    <row r="68" spans="1:11" s="25" customFormat="1" ht="36.75" customHeight="1">
      <c r="A68" s="79"/>
      <c r="B68" s="62"/>
      <c r="C68" s="83"/>
      <c r="D68" s="64"/>
      <c r="E68" s="64"/>
      <c r="F68" s="10">
        <v>2019</v>
      </c>
      <c r="G68" s="23">
        <v>0</v>
      </c>
      <c r="H68" s="19"/>
      <c r="I68" s="19"/>
      <c r="J68" s="19"/>
      <c r="K68" s="19"/>
    </row>
    <row r="69" spans="1:11" s="25" customFormat="1" ht="13.5" customHeight="1">
      <c r="A69" s="21"/>
      <c r="B69" s="84" t="s">
        <v>100</v>
      </c>
      <c r="C69" s="84"/>
      <c r="D69" s="84"/>
      <c r="E69" s="84"/>
      <c r="F69" s="20"/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25" customFormat="1" ht="12.75" customHeight="1">
      <c r="A70" s="79" t="s">
        <v>124</v>
      </c>
      <c r="B70" s="62" t="s">
        <v>125</v>
      </c>
      <c r="C70" s="63" t="s">
        <v>76</v>
      </c>
      <c r="D70" s="64">
        <v>2017</v>
      </c>
      <c r="E70" s="64">
        <v>2019</v>
      </c>
      <c r="F70" s="10">
        <v>2017</v>
      </c>
      <c r="G70" s="23">
        <v>0</v>
      </c>
      <c r="H70" s="19"/>
      <c r="I70" s="19"/>
      <c r="J70" s="19"/>
      <c r="K70" s="19"/>
    </row>
    <row r="71" spans="1:11" s="25" customFormat="1" ht="12.75">
      <c r="A71" s="79"/>
      <c r="B71" s="62"/>
      <c r="C71" s="63"/>
      <c r="D71" s="64"/>
      <c r="E71" s="64"/>
      <c r="F71" s="10">
        <v>2018</v>
      </c>
      <c r="G71" s="23">
        <v>0</v>
      </c>
      <c r="H71" s="19"/>
      <c r="I71" s="19"/>
      <c r="J71" s="19"/>
      <c r="K71" s="19"/>
    </row>
    <row r="72" spans="1:11" s="25" customFormat="1" ht="12.75">
      <c r="A72" s="79"/>
      <c r="B72" s="62"/>
      <c r="C72" s="63"/>
      <c r="D72" s="64"/>
      <c r="E72" s="64"/>
      <c r="F72" s="10">
        <v>2019</v>
      </c>
      <c r="G72" s="23">
        <v>0</v>
      </c>
      <c r="H72" s="19"/>
      <c r="I72" s="19"/>
      <c r="J72" s="19"/>
      <c r="K72" s="19"/>
    </row>
    <row r="73" spans="1:11" s="25" customFormat="1" ht="13.5" customHeight="1">
      <c r="A73" s="79"/>
      <c r="B73" s="65" t="s">
        <v>100</v>
      </c>
      <c r="C73" s="65"/>
      <c r="D73" s="65"/>
      <c r="E73" s="65"/>
      <c r="F73" s="65"/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3.5" customHeight="1">
      <c r="A74" s="61" t="s">
        <v>25</v>
      </c>
      <c r="B74" s="65" t="s">
        <v>126</v>
      </c>
      <c r="C74" s="63" t="s">
        <v>18</v>
      </c>
      <c r="D74" s="80">
        <v>2017</v>
      </c>
      <c r="E74" s="80">
        <v>2019</v>
      </c>
      <c r="F74" s="10">
        <v>2017</v>
      </c>
      <c r="G74" s="18">
        <f>H74+I74+J74+K74</f>
        <v>40</v>
      </c>
      <c r="H74" s="18">
        <f aca="true" t="shared" si="6" ref="H74:K76">H78</f>
        <v>0</v>
      </c>
      <c r="I74" s="18">
        <f t="shared" si="6"/>
        <v>0</v>
      </c>
      <c r="J74" s="18">
        <f t="shared" si="6"/>
        <v>40</v>
      </c>
      <c r="K74" s="18">
        <f t="shared" si="6"/>
        <v>0</v>
      </c>
    </row>
    <row r="75" spans="1:11" ht="20.25" customHeight="1">
      <c r="A75" s="61"/>
      <c r="B75" s="65"/>
      <c r="C75" s="63"/>
      <c r="D75" s="80"/>
      <c r="E75" s="80"/>
      <c r="F75" s="10">
        <v>2018</v>
      </c>
      <c r="G75" s="18">
        <f>H75+I75+J75+K75</f>
        <v>0</v>
      </c>
      <c r="H75" s="18">
        <f t="shared" si="6"/>
        <v>0</v>
      </c>
      <c r="I75" s="18">
        <f t="shared" si="6"/>
        <v>0</v>
      </c>
      <c r="J75" s="18">
        <f t="shared" si="6"/>
        <v>0</v>
      </c>
      <c r="K75" s="18">
        <f t="shared" si="6"/>
        <v>0</v>
      </c>
    </row>
    <row r="76" spans="1:11" ht="18" customHeight="1">
      <c r="A76" s="61"/>
      <c r="B76" s="65"/>
      <c r="C76" s="63"/>
      <c r="D76" s="80"/>
      <c r="E76" s="80"/>
      <c r="F76" s="10">
        <v>2019</v>
      </c>
      <c r="G76" s="18">
        <f>H76+I76+J76+K76</f>
        <v>38.7</v>
      </c>
      <c r="H76" s="18">
        <f t="shared" si="6"/>
        <v>0</v>
      </c>
      <c r="I76" s="18">
        <f t="shared" si="6"/>
        <v>0</v>
      </c>
      <c r="J76" s="18">
        <f t="shared" si="6"/>
        <v>38.7</v>
      </c>
      <c r="K76" s="18">
        <f t="shared" si="6"/>
        <v>0</v>
      </c>
    </row>
    <row r="77" spans="1:11" ht="13.5" customHeight="1">
      <c r="A77" s="61"/>
      <c r="B77" s="65" t="s">
        <v>100</v>
      </c>
      <c r="C77" s="65"/>
      <c r="D77" s="65"/>
      <c r="E77" s="65"/>
      <c r="F77" s="65"/>
      <c r="G77" s="18">
        <f>SUM(G74:G76)</f>
        <v>78.7</v>
      </c>
      <c r="H77" s="18">
        <f>SUM(H74:H76)</f>
        <v>0</v>
      </c>
      <c r="I77" s="18">
        <f>SUM(I74:I76)</f>
        <v>0</v>
      </c>
      <c r="J77" s="18">
        <f>SUM(J74:J76)</f>
        <v>78.7</v>
      </c>
      <c r="K77" s="18">
        <f>SUM(K74:K76)</f>
        <v>0</v>
      </c>
    </row>
    <row r="78" spans="1:11" ht="23.25" customHeight="1">
      <c r="A78" s="79" t="s">
        <v>127</v>
      </c>
      <c r="B78" s="62" t="s">
        <v>128</v>
      </c>
      <c r="C78" s="63" t="s">
        <v>18</v>
      </c>
      <c r="D78" s="80">
        <v>2017</v>
      </c>
      <c r="E78" s="80">
        <v>2019</v>
      </c>
      <c r="F78" s="10">
        <v>2017</v>
      </c>
      <c r="G78" s="23">
        <f>H78+I78+J78+K78</f>
        <v>40</v>
      </c>
      <c r="H78" s="24"/>
      <c r="I78" s="24"/>
      <c r="J78" s="24">
        <v>40</v>
      </c>
      <c r="K78" s="24"/>
    </row>
    <row r="79" spans="1:11" ht="18" customHeight="1">
      <c r="A79" s="79"/>
      <c r="B79" s="62"/>
      <c r="C79" s="63"/>
      <c r="D79" s="80"/>
      <c r="E79" s="80"/>
      <c r="F79" s="10">
        <v>2018</v>
      </c>
      <c r="G79" s="23">
        <f>H79+I79+J79+K79</f>
        <v>0</v>
      </c>
      <c r="H79" s="24"/>
      <c r="I79" s="24"/>
      <c r="J79" s="24">
        <v>0</v>
      </c>
      <c r="K79" s="24"/>
    </row>
    <row r="80" spans="1:11" ht="12.75">
      <c r="A80" s="79"/>
      <c r="B80" s="62"/>
      <c r="C80" s="63"/>
      <c r="D80" s="80"/>
      <c r="E80" s="80"/>
      <c r="F80" s="10">
        <v>2019</v>
      </c>
      <c r="G80" s="23">
        <f>H80+I80+J80+K80</f>
        <v>38.7</v>
      </c>
      <c r="H80" s="24"/>
      <c r="I80" s="24"/>
      <c r="J80" s="23">
        <v>38.7</v>
      </c>
      <c r="K80" s="24"/>
    </row>
    <row r="81" spans="1:11" ht="13.5" customHeight="1">
      <c r="A81" s="79"/>
      <c r="B81" s="65" t="s">
        <v>100</v>
      </c>
      <c r="C81" s="65"/>
      <c r="D81" s="65"/>
      <c r="E81" s="65"/>
      <c r="F81" s="65"/>
      <c r="G81" s="19">
        <f>SUM(G78:G80)</f>
        <v>78.7</v>
      </c>
      <c r="H81" s="19">
        <f>SUM(H78:H80)</f>
        <v>0</v>
      </c>
      <c r="I81" s="19">
        <f>SUM(I78:I80)</f>
        <v>0</v>
      </c>
      <c r="J81" s="19">
        <f>SUM(J78:J80)</f>
        <v>78.7</v>
      </c>
      <c r="K81" s="19">
        <f>SUM(K78:K80)</f>
        <v>0</v>
      </c>
    </row>
    <row r="82" spans="1:11" ht="21.75" customHeight="1">
      <c r="A82" s="61" t="s">
        <v>29</v>
      </c>
      <c r="B82" s="65" t="s">
        <v>129</v>
      </c>
      <c r="C82" s="63" t="s">
        <v>18</v>
      </c>
      <c r="D82" s="80">
        <v>2017</v>
      </c>
      <c r="E82" s="80">
        <v>2019</v>
      </c>
      <c r="F82" s="10">
        <v>2017</v>
      </c>
      <c r="G82" s="18">
        <f>H82+I82+J82+K82</f>
        <v>453.9</v>
      </c>
      <c r="H82" s="18">
        <f aca="true" t="shared" si="7" ref="H82:K84">H86</f>
        <v>0</v>
      </c>
      <c r="I82" s="18">
        <f t="shared" si="7"/>
        <v>303.4</v>
      </c>
      <c r="J82" s="18">
        <f t="shared" si="7"/>
        <v>150.5</v>
      </c>
      <c r="K82" s="18">
        <f t="shared" si="7"/>
        <v>0</v>
      </c>
    </row>
    <row r="83" spans="1:11" ht="13.5">
      <c r="A83" s="61"/>
      <c r="B83" s="65"/>
      <c r="C83" s="63"/>
      <c r="D83" s="80"/>
      <c r="E83" s="80"/>
      <c r="F83" s="10">
        <v>2018</v>
      </c>
      <c r="G83" s="18">
        <f>H83+I83+J83+K83</f>
        <v>513.493</v>
      </c>
      <c r="H83" s="18">
        <f t="shared" si="7"/>
        <v>0</v>
      </c>
      <c r="I83" s="18">
        <f t="shared" si="7"/>
        <v>360.093</v>
      </c>
      <c r="J83" s="18">
        <f t="shared" si="7"/>
        <v>153.4</v>
      </c>
      <c r="K83" s="18">
        <f t="shared" si="7"/>
        <v>0</v>
      </c>
    </row>
    <row r="84" spans="1:11" ht="13.5">
      <c r="A84" s="61"/>
      <c r="B84" s="65"/>
      <c r="C84" s="63"/>
      <c r="D84" s="80"/>
      <c r="E84" s="80"/>
      <c r="F84" s="10">
        <v>2019</v>
      </c>
      <c r="G84" s="18">
        <f>H84+I84+J84+K84</f>
        <v>511.49300000000005</v>
      </c>
      <c r="H84" s="18">
        <f t="shared" si="7"/>
        <v>0</v>
      </c>
      <c r="I84" s="18">
        <f t="shared" si="7"/>
        <v>360.093</v>
      </c>
      <c r="J84" s="18">
        <f t="shared" si="7"/>
        <v>151.4</v>
      </c>
      <c r="K84" s="18">
        <f t="shared" si="7"/>
        <v>0</v>
      </c>
    </row>
    <row r="85" spans="1:11" ht="13.5" customHeight="1">
      <c r="A85" s="61"/>
      <c r="B85" s="65" t="s">
        <v>100</v>
      </c>
      <c r="C85" s="65"/>
      <c r="D85" s="65"/>
      <c r="E85" s="65"/>
      <c r="F85" s="65"/>
      <c r="G85" s="18">
        <f>SUM(G82:G84)</f>
        <v>1478.886</v>
      </c>
      <c r="H85" s="18">
        <f>SUM(H82:H84)</f>
        <v>0</v>
      </c>
      <c r="I85" s="18">
        <f>SUM(I82:I84)</f>
        <v>1023.586</v>
      </c>
      <c r="J85" s="18">
        <f>SUM(J82:J84)</f>
        <v>455.29999999999995</v>
      </c>
      <c r="K85" s="18">
        <f>SUM(K82:K84)</f>
        <v>0</v>
      </c>
    </row>
    <row r="86" spans="1:11" ht="17.25" customHeight="1">
      <c r="A86" s="64" t="s">
        <v>130</v>
      </c>
      <c r="B86" s="62" t="s">
        <v>131</v>
      </c>
      <c r="C86" s="63" t="s">
        <v>18</v>
      </c>
      <c r="D86" s="80">
        <v>2017</v>
      </c>
      <c r="E86" s="80">
        <v>2019</v>
      </c>
      <c r="F86" s="10">
        <v>2017</v>
      </c>
      <c r="G86" s="23">
        <f>H86+I86+J86+K86</f>
        <v>453.9</v>
      </c>
      <c r="H86" s="23"/>
      <c r="I86" s="23">
        <v>303.4</v>
      </c>
      <c r="J86" s="23">
        <v>150.5</v>
      </c>
      <c r="K86" s="23"/>
    </row>
    <row r="87" spans="1:11" ht="20.25" customHeight="1">
      <c r="A87" s="64"/>
      <c r="B87" s="62"/>
      <c r="C87" s="63"/>
      <c r="D87" s="80"/>
      <c r="E87" s="80"/>
      <c r="F87" s="10">
        <v>2018</v>
      </c>
      <c r="G87" s="23">
        <f>H87+I87+J87+K87</f>
        <v>513.493</v>
      </c>
      <c r="H87" s="23"/>
      <c r="I87" s="23">
        <v>360.093</v>
      </c>
      <c r="J87" s="23">
        <v>153.4</v>
      </c>
      <c r="K87" s="23"/>
    </row>
    <row r="88" spans="1:11" ht="12.75">
      <c r="A88" s="64"/>
      <c r="B88" s="62"/>
      <c r="C88" s="63"/>
      <c r="D88" s="80"/>
      <c r="E88" s="80"/>
      <c r="F88" s="10">
        <v>2019</v>
      </c>
      <c r="G88" s="23">
        <f>H88+I88+J88+K88</f>
        <v>511.49300000000005</v>
      </c>
      <c r="H88" s="23"/>
      <c r="I88" s="52">
        <v>360.093</v>
      </c>
      <c r="J88" s="52">
        <v>151.4</v>
      </c>
      <c r="K88" s="23"/>
    </row>
    <row r="89" spans="1:11" s="26" customFormat="1" ht="12.75" customHeight="1">
      <c r="A89" s="64"/>
      <c r="B89" s="67" t="s">
        <v>100</v>
      </c>
      <c r="C89" s="67"/>
      <c r="D89" s="67"/>
      <c r="E89" s="67"/>
      <c r="F89" s="67"/>
      <c r="G89" s="19">
        <f>SUM(G86:G88)</f>
        <v>1478.886</v>
      </c>
      <c r="H89" s="19">
        <f>SUM(H86:H88)</f>
        <v>0</v>
      </c>
      <c r="I89" s="19">
        <f>SUM(I86:I88)</f>
        <v>1023.586</v>
      </c>
      <c r="J89" s="19">
        <f>SUM(J86:J88)</f>
        <v>455.29999999999995</v>
      </c>
      <c r="K89" s="19">
        <f>SUM(K86:K88)</f>
        <v>0</v>
      </c>
    </row>
    <row r="90" spans="1:11" ht="17.25" customHeight="1">
      <c r="A90" s="61" t="s">
        <v>32</v>
      </c>
      <c r="B90" s="67" t="s">
        <v>132</v>
      </c>
      <c r="C90" s="63" t="s">
        <v>18</v>
      </c>
      <c r="D90" s="80">
        <v>2017</v>
      </c>
      <c r="E90" s="80">
        <v>2019</v>
      </c>
      <c r="F90" s="10">
        <v>2017</v>
      </c>
      <c r="G90" s="27">
        <f>H90+I90+J90+K90</f>
        <v>0</v>
      </c>
      <c r="H90" s="27">
        <f aca="true" t="shared" si="8" ref="H90:K92">H94+H98</f>
        <v>0</v>
      </c>
      <c r="I90" s="27">
        <f t="shared" si="8"/>
        <v>0</v>
      </c>
      <c r="J90" s="27">
        <f t="shared" si="8"/>
        <v>0</v>
      </c>
      <c r="K90" s="27">
        <f t="shared" si="8"/>
        <v>0</v>
      </c>
    </row>
    <row r="91" spans="1:11" ht="21.75" customHeight="1">
      <c r="A91" s="61"/>
      <c r="B91" s="67"/>
      <c r="C91" s="63"/>
      <c r="D91" s="80"/>
      <c r="E91" s="80"/>
      <c r="F91" s="10">
        <v>2018</v>
      </c>
      <c r="G91" s="27">
        <f>H91+I91+J91+K91</f>
        <v>0</v>
      </c>
      <c r="H91" s="27">
        <f t="shared" si="8"/>
        <v>0</v>
      </c>
      <c r="I91" s="27">
        <f t="shared" si="8"/>
        <v>0</v>
      </c>
      <c r="J91" s="27">
        <f t="shared" si="8"/>
        <v>0</v>
      </c>
      <c r="K91" s="27">
        <f t="shared" si="8"/>
        <v>0</v>
      </c>
    </row>
    <row r="92" spans="1:11" ht="12.75">
      <c r="A92" s="61"/>
      <c r="B92" s="67"/>
      <c r="C92" s="63"/>
      <c r="D92" s="80"/>
      <c r="E92" s="80"/>
      <c r="F92" s="10">
        <v>2019</v>
      </c>
      <c r="G92" s="27">
        <f>H92+I92+J92+K92</f>
        <v>0</v>
      </c>
      <c r="H92" s="27">
        <f t="shared" si="8"/>
        <v>0</v>
      </c>
      <c r="I92" s="27">
        <f t="shared" si="8"/>
        <v>0</v>
      </c>
      <c r="J92" s="27">
        <f t="shared" si="8"/>
        <v>0</v>
      </c>
      <c r="K92" s="27">
        <f t="shared" si="8"/>
        <v>0</v>
      </c>
    </row>
    <row r="93" spans="1:11" ht="13.5" customHeight="1">
      <c r="A93" s="61"/>
      <c r="B93" s="65" t="s">
        <v>100</v>
      </c>
      <c r="C93" s="65"/>
      <c r="D93" s="65"/>
      <c r="E93" s="65"/>
      <c r="F93" s="65"/>
      <c r="G93" s="19">
        <f>SUM(G90:G92)</f>
        <v>0</v>
      </c>
      <c r="H93" s="19">
        <f>SUM(H90:H92)</f>
        <v>0</v>
      </c>
      <c r="I93" s="19">
        <f>SUM(I90:I92)</f>
        <v>0</v>
      </c>
      <c r="J93" s="19">
        <f>SUM(J90:J92)</f>
        <v>0</v>
      </c>
      <c r="K93" s="19">
        <f>SUM(K90:K92)</f>
        <v>0</v>
      </c>
    </row>
    <row r="94" spans="1:11" ht="21.75" customHeight="1">
      <c r="A94" s="79" t="s">
        <v>133</v>
      </c>
      <c r="B94" s="62" t="s">
        <v>134</v>
      </c>
      <c r="C94" s="63" t="s">
        <v>18</v>
      </c>
      <c r="D94" s="80">
        <v>2017</v>
      </c>
      <c r="E94" s="80">
        <v>2019</v>
      </c>
      <c r="F94" s="10">
        <v>2017</v>
      </c>
      <c r="G94" s="23">
        <f>H94+I94+J94+K94</f>
        <v>0</v>
      </c>
      <c r="H94" s="24"/>
      <c r="I94" s="24"/>
      <c r="J94" s="24"/>
      <c r="K94" s="24"/>
    </row>
    <row r="95" spans="1:11" ht="18.75" customHeight="1">
      <c r="A95" s="79"/>
      <c r="B95" s="62"/>
      <c r="C95" s="63"/>
      <c r="D95" s="80"/>
      <c r="E95" s="80"/>
      <c r="F95" s="10">
        <v>2018</v>
      </c>
      <c r="G95" s="23">
        <f>H95+I95+J95+K95</f>
        <v>0</v>
      </c>
      <c r="H95" s="24"/>
      <c r="I95" s="24"/>
      <c r="J95" s="24"/>
      <c r="K95" s="24"/>
    </row>
    <row r="96" spans="1:11" ht="12.75">
      <c r="A96" s="79"/>
      <c r="B96" s="62"/>
      <c r="C96" s="63"/>
      <c r="D96" s="80"/>
      <c r="E96" s="80"/>
      <c r="F96" s="10">
        <v>2019</v>
      </c>
      <c r="G96" s="23">
        <f>H96+I96+J96+K96</f>
        <v>0</v>
      </c>
      <c r="H96" s="24"/>
      <c r="I96" s="24"/>
      <c r="J96" s="24"/>
      <c r="K96" s="24"/>
    </row>
    <row r="97" spans="1:11" ht="13.5" customHeight="1">
      <c r="A97" s="79"/>
      <c r="B97" s="65" t="s">
        <v>100</v>
      </c>
      <c r="C97" s="65"/>
      <c r="D97" s="65"/>
      <c r="E97" s="65"/>
      <c r="F97" s="65"/>
      <c r="G97" s="18">
        <f>SUM(G94:G96)</f>
        <v>0</v>
      </c>
      <c r="H97" s="18">
        <f>SUM(H94:H96)</f>
        <v>0</v>
      </c>
      <c r="I97" s="18">
        <f>SUM(I94:I96)</f>
        <v>0</v>
      </c>
      <c r="J97" s="18">
        <f>SUM(J94:J96)</f>
        <v>0</v>
      </c>
      <c r="K97" s="18">
        <f>SUM(K94:K96)</f>
        <v>0</v>
      </c>
    </row>
    <row r="98" spans="1:11" ht="18" customHeight="1">
      <c r="A98" s="79" t="s">
        <v>135</v>
      </c>
      <c r="B98" s="62" t="s">
        <v>136</v>
      </c>
      <c r="C98" s="63" t="s">
        <v>18</v>
      </c>
      <c r="D98" s="80">
        <v>2017</v>
      </c>
      <c r="E98" s="80">
        <v>2019</v>
      </c>
      <c r="F98" s="10">
        <v>2017</v>
      </c>
      <c r="G98" s="23">
        <f>H98+I98+J98+K98</f>
        <v>0</v>
      </c>
      <c r="H98" s="24"/>
      <c r="I98" s="24"/>
      <c r="J98" s="24"/>
      <c r="K98" s="24"/>
    </row>
    <row r="99" spans="1:11" ht="20.25" customHeight="1">
      <c r="A99" s="79"/>
      <c r="B99" s="62"/>
      <c r="C99" s="63"/>
      <c r="D99" s="80"/>
      <c r="E99" s="80"/>
      <c r="F99" s="10">
        <v>2018</v>
      </c>
      <c r="G99" s="23">
        <f>H99+I99+J99+K99</f>
        <v>0</v>
      </c>
      <c r="H99" s="24"/>
      <c r="I99" s="24"/>
      <c r="J99" s="24"/>
      <c r="K99" s="24"/>
    </row>
    <row r="100" spans="1:11" ht="15" customHeight="1">
      <c r="A100" s="79"/>
      <c r="B100" s="62"/>
      <c r="C100" s="63"/>
      <c r="D100" s="80"/>
      <c r="E100" s="80"/>
      <c r="F100" s="10">
        <v>2019</v>
      </c>
      <c r="G100" s="23">
        <f>H100+I100+J100+K100</f>
        <v>0</v>
      </c>
      <c r="H100" s="24"/>
      <c r="I100" s="24"/>
      <c r="J100" s="24"/>
      <c r="K100" s="24"/>
    </row>
    <row r="101" spans="1:11" ht="13.5" customHeight="1">
      <c r="A101" s="79"/>
      <c r="B101" s="65" t="s">
        <v>100</v>
      </c>
      <c r="C101" s="65"/>
      <c r="D101" s="65"/>
      <c r="E101" s="65"/>
      <c r="F101" s="65"/>
      <c r="G101" s="19">
        <f>SUM(G98:G100)</f>
        <v>0</v>
      </c>
      <c r="H101" s="19">
        <f>SUM(H98:H100)</f>
        <v>0</v>
      </c>
      <c r="I101" s="19">
        <f>SUM(I98:I100)</f>
        <v>0</v>
      </c>
      <c r="J101" s="19">
        <f>SUM(J98:J100)</f>
        <v>0</v>
      </c>
      <c r="K101" s="19">
        <f>SUM(K98:K100)</f>
        <v>0</v>
      </c>
    </row>
    <row r="102" spans="1:11" ht="31.5" customHeight="1">
      <c r="A102" s="82" t="s">
        <v>37</v>
      </c>
      <c r="B102" s="67" t="s">
        <v>137</v>
      </c>
      <c r="C102" s="63" t="s">
        <v>94</v>
      </c>
      <c r="D102" s="80">
        <v>2017</v>
      </c>
      <c r="E102" s="80">
        <v>2019</v>
      </c>
      <c r="F102" s="10">
        <v>2017</v>
      </c>
      <c r="G102" s="23">
        <f>H102+I102+J102+K102</f>
        <v>1066.2</v>
      </c>
      <c r="H102" s="27">
        <f aca="true" t="shared" si="9" ref="H102:K104">H106+H110</f>
        <v>0</v>
      </c>
      <c r="I102" s="27">
        <f t="shared" si="9"/>
        <v>0</v>
      </c>
      <c r="J102" s="27">
        <f>J106+J110+J114</f>
        <v>1066.2</v>
      </c>
      <c r="K102" s="27">
        <f t="shared" si="9"/>
        <v>0</v>
      </c>
    </row>
    <row r="103" spans="1:11" ht="25.5" customHeight="1">
      <c r="A103" s="82"/>
      <c r="B103" s="67"/>
      <c r="C103" s="63"/>
      <c r="D103" s="80"/>
      <c r="E103" s="80"/>
      <c r="F103" s="10">
        <v>2018</v>
      </c>
      <c r="G103" s="23">
        <f>H103+I103+J103+K103</f>
        <v>1159.4</v>
      </c>
      <c r="H103" s="27">
        <f t="shared" si="9"/>
        <v>0</v>
      </c>
      <c r="I103" s="27">
        <f t="shared" si="9"/>
        <v>0</v>
      </c>
      <c r="J103" s="27">
        <f>J107+J111+J115</f>
        <v>1159.4</v>
      </c>
      <c r="K103" s="27">
        <f t="shared" si="9"/>
        <v>0</v>
      </c>
    </row>
    <row r="104" spans="1:11" ht="27.75" customHeight="1">
      <c r="A104" s="82"/>
      <c r="B104" s="67"/>
      <c r="C104" s="63"/>
      <c r="D104" s="80"/>
      <c r="E104" s="80"/>
      <c r="F104" s="10">
        <v>2019</v>
      </c>
      <c r="G104" s="23">
        <f>H104+I104+J104+K104</f>
        <v>813.9000000000001</v>
      </c>
      <c r="H104" s="27">
        <f t="shared" si="9"/>
        <v>0</v>
      </c>
      <c r="I104" s="27">
        <f t="shared" si="9"/>
        <v>0</v>
      </c>
      <c r="J104" s="27">
        <f>J108+J112+J116</f>
        <v>813.9000000000001</v>
      </c>
      <c r="K104" s="27">
        <f t="shared" si="9"/>
        <v>0</v>
      </c>
    </row>
    <row r="105" spans="1:11" ht="13.5" customHeight="1">
      <c r="A105" s="82"/>
      <c r="B105" s="65" t="s">
        <v>100</v>
      </c>
      <c r="C105" s="65"/>
      <c r="D105" s="65"/>
      <c r="E105" s="65"/>
      <c r="F105" s="65"/>
      <c r="G105" s="19">
        <f>SUM(G102:G104)</f>
        <v>3039.5000000000005</v>
      </c>
      <c r="H105" s="19">
        <f>SUM(H102:H104)</f>
        <v>0</v>
      </c>
      <c r="I105" s="19">
        <f>SUM(I102:I104)</f>
        <v>0</v>
      </c>
      <c r="J105" s="19">
        <f>SUM(J102:J104)</f>
        <v>3039.5000000000005</v>
      </c>
      <c r="K105" s="19">
        <f>SUM(K102:K104)</f>
        <v>0</v>
      </c>
    </row>
    <row r="106" spans="1:11" ht="19.5" customHeight="1">
      <c r="A106" s="79" t="s">
        <v>138</v>
      </c>
      <c r="B106" s="62" t="s">
        <v>139</v>
      </c>
      <c r="C106" s="63" t="s">
        <v>18</v>
      </c>
      <c r="D106" s="80">
        <v>2017</v>
      </c>
      <c r="E106" s="80">
        <v>2019</v>
      </c>
      <c r="F106" s="10">
        <v>2017</v>
      </c>
      <c r="G106" s="23">
        <f>H106+I106+J106+K106</f>
        <v>664.2</v>
      </c>
      <c r="H106" s="24"/>
      <c r="I106" s="24"/>
      <c r="J106" s="23">
        <v>664.2</v>
      </c>
      <c r="K106" s="24"/>
    </row>
    <row r="107" spans="1:11" ht="12.75">
      <c r="A107" s="79"/>
      <c r="B107" s="62"/>
      <c r="C107" s="63"/>
      <c r="D107" s="80"/>
      <c r="E107" s="80"/>
      <c r="F107" s="10">
        <v>2018</v>
      </c>
      <c r="G107" s="23">
        <f>H107+I107+J107+K107</f>
        <v>0</v>
      </c>
      <c r="H107" s="24"/>
      <c r="I107" s="24"/>
      <c r="J107" s="27"/>
      <c r="K107" s="24"/>
    </row>
    <row r="108" spans="1:11" ht="12.75">
      <c r="A108" s="79"/>
      <c r="B108" s="62"/>
      <c r="C108" s="63"/>
      <c r="D108" s="80"/>
      <c r="E108" s="80"/>
      <c r="F108" s="10">
        <v>2019</v>
      </c>
      <c r="G108" s="23">
        <f>H108+I108+J108+K108</f>
        <v>0</v>
      </c>
      <c r="H108" s="24"/>
      <c r="I108" s="24"/>
      <c r="J108" s="27"/>
      <c r="K108" s="24"/>
    </row>
    <row r="109" spans="1:11" ht="12.75" customHeight="1">
      <c r="A109" s="79"/>
      <c r="B109" s="81" t="s">
        <v>100</v>
      </c>
      <c r="C109" s="81"/>
      <c r="D109" s="81"/>
      <c r="E109" s="81"/>
      <c r="F109" s="81"/>
      <c r="G109" s="19">
        <f>SUM(G106:G108)</f>
        <v>664.2</v>
      </c>
      <c r="H109" s="19">
        <f>SUM(H106:H108)</f>
        <v>0</v>
      </c>
      <c r="I109" s="19">
        <f>SUM(I106:I108)</f>
        <v>0</v>
      </c>
      <c r="J109" s="19">
        <f>SUM(J106:J108)</f>
        <v>664.2</v>
      </c>
      <c r="K109" s="19">
        <f>SUM(K106:K108)</f>
        <v>0</v>
      </c>
    </row>
    <row r="110" spans="1:11" ht="21" customHeight="1">
      <c r="A110" s="79" t="s">
        <v>140</v>
      </c>
      <c r="B110" s="62" t="s">
        <v>141</v>
      </c>
      <c r="C110" s="63" t="s">
        <v>103</v>
      </c>
      <c r="D110" s="80">
        <v>2017</v>
      </c>
      <c r="E110" s="80">
        <v>2019</v>
      </c>
      <c r="F110" s="10">
        <v>2017</v>
      </c>
      <c r="G110" s="23">
        <f>H110+I110+J110+K110</f>
        <v>340</v>
      </c>
      <c r="H110" s="24"/>
      <c r="I110" s="24"/>
      <c r="J110" s="24">
        <v>340</v>
      </c>
      <c r="K110" s="24"/>
    </row>
    <row r="111" spans="1:11" ht="17.25" customHeight="1">
      <c r="A111" s="79"/>
      <c r="B111" s="62"/>
      <c r="C111" s="63"/>
      <c r="D111" s="80"/>
      <c r="E111" s="80"/>
      <c r="F111" s="10">
        <v>2018</v>
      </c>
      <c r="G111" s="23">
        <f>H111+I111+J111+K111</f>
        <v>1159.4</v>
      </c>
      <c r="H111" s="24"/>
      <c r="I111" s="24"/>
      <c r="J111" s="23">
        <v>1159.4</v>
      </c>
      <c r="K111" s="24"/>
    </row>
    <row r="112" spans="1:11" ht="12.75">
      <c r="A112" s="79"/>
      <c r="B112" s="62"/>
      <c r="C112" s="63"/>
      <c r="D112" s="80"/>
      <c r="E112" s="80"/>
      <c r="F112" s="10">
        <v>2019</v>
      </c>
      <c r="G112" s="23">
        <f>H112+I112+J112+K112</f>
        <v>813.9000000000001</v>
      </c>
      <c r="H112" s="24"/>
      <c r="I112" s="24"/>
      <c r="J112" s="23">
        <f>1388.9-575</f>
        <v>813.9000000000001</v>
      </c>
      <c r="K112" s="24"/>
    </row>
    <row r="113" spans="1:11" ht="12.75" customHeight="1">
      <c r="A113" s="79"/>
      <c r="B113" s="81" t="s">
        <v>100</v>
      </c>
      <c r="C113" s="81"/>
      <c r="D113" s="81"/>
      <c r="E113" s="81"/>
      <c r="F113" s="81"/>
      <c r="G113" s="19">
        <f>SUM(G110:G112)</f>
        <v>2313.3</v>
      </c>
      <c r="H113" s="19">
        <f>SUM(H110:H112)</f>
        <v>0</v>
      </c>
      <c r="I113" s="19">
        <f>SUM(I110:I112)</f>
        <v>0</v>
      </c>
      <c r="J113" s="19">
        <f>SUM(J110:J112)</f>
        <v>2313.3</v>
      </c>
      <c r="K113" s="19">
        <f>SUM(K110:K112)</f>
        <v>0</v>
      </c>
    </row>
    <row r="114" spans="1:11" ht="19.5" customHeight="1">
      <c r="A114" s="79" t="s">
        <v>142</v>
      </c>
      <c r="B114" s="62" t="s">
        <v>143</v>
      </c>
      <c r="C114" s="63" t="s">
        <v>103</v>
      </c>
      <c r="D114" s="80">
        <v>2017</v>
      </c>
      <c r="E114" s="80">
        <v>2019</v>
      </c>
      <c r="F114" s="10">
        <v>2017</v>
      </c>
      <c r="G114" s="23">
        <f>H114+I114+J114+K114</f>
        <v>62</v>
      </c>
      <c r="H114" s="24"/>
      <c r="I114" s="24"/>
      <c r="J114" s="24">
        <v>62</v>
      </c>
      <c r="K114" s="24"/>
    </row>
    <row r="115" spans="1:11" ht="15" customHeight="1">
      <c r="A115" s="79"/>
      <c r="B115" s="62"/>
      <c r="C115" s="63"/>
      <c r="D115" s="80"/>
      <c r="E115" s="80"/>
      <c r="F115" s="10">
        <v>2018</v>
      </c>
      <c r="G115" s="23">
        <f>H115+I115+J115+K115</f>
        <v>0</v>
      </c>
      <c r="H115" s="24"/>
      <c r="I115" s="24"/>
      <c r="J115" s="24"/>
      <c r="K115" s="24"/>
    </row>
    <row r="116" spans="1:11" ht="24.75" customHeight="1">
      <c r="A116" s="79"/>
      <c r="B116" s="62"/>
      <c r="C116" s="63"/>
      <c r="D116" s="80"/>
      <c r="E116" s="80"/>
      <c r="F116" s="10">
        <v>2019</v>
      </c>
      <c r="G116" s="23">
        <f>H116+I116+J116+K116</f>
        <v>0</v>
      </c>
      <c r="H116" s="24"/>
      <c r="I116" s="24"/>
      <c r="J116" s="24"/>
      <c r="K116" s="24"/>
    </row>
    <row r="117" spans="1:11" ht="12.75" customHeight="1">
      <c r="A117" s="79"/>
      <c r="B117" s="81" t="s">
        <v>100</v>
      </c>
      <c r="C117" s="81"/>
      <c r="D117" s="81"/>
      <c r="E117" s="81"/>
      <c r="F117" s="81"/>
      <c r="G117" s="19">
        <f>SUM(G114:G116)</f>
        <v>62</v>
      </c>
      <c r="H117" s="19">
        <f>SUM(H114:H116)</f>
        <v>0</v>
      </c>
      <c r="I117" s="19">
        <f>SUM(I114:I116)</f>
        <v>0</v>
      </c>
      <c r="J117" s="19">
        <f>SUM(J114:J116)</f>
        <v>62</v>
      </c>
      <c r="K117" s="19">
        <f>SUM(K114:K116)</f>
        <v>0</v>
      </c>
    </row>
    <row r="118" spans="1:11" ht="23.25" customHeight="1">
      <c r="A118" s="77"/>
      <c r="B118" s="78" t="s">
        <v>144</v>
      </c>
      <c r="C118" s="63" t="s">
        <v>145</v>
      </c>
      <c r="D118" s="64">
        <v>2017</v>
      </c>
      <c r="E118" s="64">
        <v>2019</v>
      </c>
      <c r="F118" s="10">
        <v>2017</v>
      </c>
      <c r="G118" s="19">
        <f aca="true" t="shared" si="10" ref="G118:G124">I118+J118+K118</f>
        <v>3673.261</v>
      </c>
      <c r="H118" s="19">
        <f aca="true" t="shared" si="11" ref="H118:K120">H122+H142+H170+H162</f>
        <v>0</v>
      </c>
      <c r="I118" s="19">
        <f t="shared" si="11"/>
        <v>2868.7</v>
      </c>
      <c r="J118" s="19">
        <f t="shared" si="11"/>
        <v>804.561</v>
      </c>
      <c r="K118" s="19">
        <f t="shared" si="11"/>
        <v>0</v>
      </c>
    </row>
    <row r="119" spans="1:11" ht="36.75" customHeight="1">
      <c r="A119" s="77"/>
      <c r="B119" s="78"/>
      <c r="C119" s="63"/>
      <c r="D119" s="64"/>
      <c r="E119" s="64"/>
      <c r="F119" s="10">
        <v>2018</v>
      </c>
      <c r="G119" s="19">
        <f t="shared" si="10"/>
        <v>4004.8940000000002</v>
      </c>
      <c r="H119" s="19">
        <f t="shared" si="11"/>
        <v>0</v>
      </c>
      <c r="I119" s="19">
        <f t="shared" si="11"/>
        <v>2711.8940000000002</v>
      </c>
      <c r="J119" s="19">
        <f t="shared" si="11"/>
        <v>1293</v>
      </c>
      <c r="K119" s="19">
        <f t="shared" si="11"/>
        <v>0</v>
      </c>
    </row>
    <row r="120" spans="1:11" ht="34.5" customHeight="1">
      <c r="A120" s="77"/>
      <c r="B120" s="78"/>
      <c r="C120" s="63"/>
      <c r="D120" s="64"/>
      <c r="E120" s="64"/>
      <c r="F120" s="10">
        <v>2019</v>
      </c>
      <c r="G120" s="19">
        <f t="shared" si="10"/>
        <v>5505.4</v>
      </c>
      <c r="H120" s="19">
        <f t="shared" si="11"/>
        <v>0</v>
      </c>
      <c r="I120" s="19">
        <f t="shared" si="11"/>
        <v>3948.4</v>
      </c>
      <c r="J120" s="19">
        <f t="shared" si="11"/>
        <v>1557</v>
      </c>
      <c r="K120" s="19">
        <f t="shared" si="11"/>
        <v>0</v>
      </c>
    </row>
    <row r="121" spans="1:11" ht="12.75" customHeight="1">
      <c r="A121" s="77"/>
      <c r="B121" s="67" t="s">
        <v>95</v>
      </c>
      <c r="C121" s="67"/>
      <c r="D121" s="67"/>
      <c r="E121" s="67"/>
      <c r="F121" s="67"/>
      <c r="G121" s="19">
        <f t="shared" si="10"/>
        <v>13183.555</v>
      </c>
      <c r="H121" s="28">
        <f>H129+H133+H137+H141+H149+H157+H153</f>
        <v>0</v>
      </c>
      <c r="I121" s="19">
        <f>I129+I133+I137+I141+I149+I157+I153+I161</f>
        <v>9528.994</v>
      </c>
      <c r="J121" s="19">
        <f>J129+J133+J137+J141+J149+J157+J153+J161+J169+J177</f>
        <v>3654.561</v>
      </c>
      <c r="K121" s="28">
        <f>K129+K133+K137+K141+K149+K157+K153</f>
        <v>0</v>
      </c>
    </row>
    <row r="122" spans="1:11" ht="18" customHeight="1">
      <c r="A122" s="76" t="s">
        <v>41</v>
      </c>
      <c r="B122" s="72" t="s">
        <v>146</v>
      </c>
      <c r="C122" s="63" t="s">
        <v>18</v>
      </c>
      <c r="D122" s="64">
        <v>2017</v>
      </c>
      <c r="E122" s="64">
        <v>2019</v>
      </c>
      <c r="F122" s="10">
        <v>2017</v>
      </c>
      <c r="G122" s="29">
        <f t="shared" si="10"/>
        <v>244.061</v>
      </c>
      <c r="H122" s="29">
        <f aca="true" t="shared" si="12" ref="H122:K124">H126+H130+H134+H138</f>
        <v>0</v>
      </c>
      <c r="I122" s="29">
        <f t="shared" si="12"/>
        <v>0</v>
      </c>
      <c r="J122" s="29">
        <f>J126+J130+J134+J138</f>
        <v>244.061</v>
      </c>
      <c r="K122" s="29">
        <f t="shared" si="12"/>
        <v>0</v>
      </c>
    </row>
    <row r="123" spans="1:11" ht="17.25" customHeight="1">
      <c r="A123" s="76"/>
      <c r="B123" s="72"/>
      <c r="C123" s="63"/>
      <c r="D123" s="64"/>
      <c r="E123" s="64"/>
      <c r="F123" s="10">
        <v>2018</v>
      </c>
      <c r="G123" s="29">
        <f t="shared" si="10"/>
        <v>244.5</v>
      </c>
      <c r="H123" s="29">
        <f t="shared" si="12"/>
        <v>0</v>
      </c>
      <c r="I123" s="29">
        <f t="shared" si="12"/>
        <v>0</v>
      </c>
      <c r="J123" s="29">
        <f>J127+J131+J135+J139</f>
        <v>244.5</v>
      </c>
      <c r="K123" s="29">
        <f t="shared" si="12"/>
        <v>0</v>
      </c>
    </row>
    <row r="124" spans="1:11" ht="18" customHeight="1">
      <c r="A124" s="76"/>
      <c r="B124" s="72"/>
      <c r="C124" s="63"/>
      <c r="D124" s="64"/>
      <c r="E124" s="64"/>
      <c r="F124" s="10">
        <v>2019</v>
      </c>
      <c r="G124" s="29">
        <f t="shared" si="10"/>
        <v>236.7</v>
      </c>
      <c r="H124" s="29">
        <f t="shared" si="12"/>
        <v>0</v>
      </c>
      <c r="I124" s="29">
        <f t="shared" si="12"/>
        <v>0</v>
      </c>
      <c r="J124" s="29">
        <f t="shared" si="12"/>
        <v>236.7</v>
      </c>
      <c r="K124" s="29">
        <f t="shared" si="12"/>
        <v>0</v>
      </c>
    </row>
    <row r="125" spans="1:11" ht="12.75" customHeight="1">
      <c r="A125" s="76"/>
      <c r="B125" s="70" t="s">
        <v>95</v>
      </c>
      <c r="C125" s="70"/>
      <c r="D125" s="70"/>
      <c r="E125" s="70"/>
      <c r="F125" s="70"/>
      <c r="G125" s="29">
        <f>G122+G123+G124</f>
        <v>725.261</v>
      </c>
      <c r="H125" s="29">
        <f>H122+H123+H124</f>
        <v>0</v>
      </c>
      <c r="I125" s="29">
        <f>I122+I123+I124</f>
        <v>0</v>
      </c>
      <c r="J125" s="29">
        <f>J122+J123+J124</f>
        <v>725.261</v>
      </c>
      <c r="K125" s="29">
        <f>K122+K123+K124</f>
        <v>0</v>
      </c>
    </row>
    <row r="126" spans="1:11" ht="25.5" customHeight="1">
      <c r="A126" s="73" t="s">
        <v>147</v>
      </c>
      <c r="B126" s="69" t="s">
        <v>148</v>
      </c>
      <c r="C126" s="63" t="s">
        <v>18</v>
      </c>
      <c r="D126" s="64">
        <v>2017</v>
      </c>
      <c r="E126" s="64">
        <v>2019</v>
      </c>
      <c r="F126" s="10">
        <v>2017</v>
      </c>
      <c r="G126" s="30">
        <f>I126+J126+K126</f>
        <v>20</v>
      </c>
      <c r="H126" s="30"/>
      <c r="I126" s="30"/>
      <c r="J126" s="30">
        <v>20</v>
      </c>
      <c r="K126" s="30"/>
    </row>
    <row r="127" spans="1:11" ht="26.25" customHeight="1">
      <c r="A127" s="73"/>
      <c r="B127" s="69"/>
      <c r="C127" s="63"/>
      <c r="D127" s="64"/>
      <c r="E127" s="64"/>
      <c r="F127" s="10">
        <v>2018</v>
      </c>
      <c r="G127" s="30">
        <f>I127+J127+K127</f>
        <v>25</v>
      </c>
      <c r="H127" s="30"/>
      <c r="I127" s="30"/>
      <c r="J127" s="30">
        <v>25</v>
      </c>
      <c r="K127" s="30"/>
    </row>
    <row r="128" spans="1:11" ht="29.25" customHeight="1">
      <c r="A128" s="73"/>
      <c r="B128" s="69"/>
      <c r="C128" s="63"/>
      <c r="D128" s="64"/>
      <c r="E128" s="64"/>
      <c r="F128" s="10">
        <v>2019</v>
      </c>
      <c r="G128" s="30">
        <f>I128+J128+K128</f>
        <v>17.2</v>
      </c>
      <c r="H128" s="30"/>
      <c r="I128" s="30"/>
      <c r="J128" s="30">
        <v>17.2</v>
      </c>
      <c r="K128" s="30"/>
    </row>
    <row r="129" spans="1:11" ht="12.75">
      <c r="A129" s="73"/>
      <c r="B129" s="70" t="s">
        <v>95</v>
      </c>
      <c r="C129" s="70"/>
      <c r="D129" s="70"/>
      <c r="E129" s="70"/>
      <c r="F129" s="70"/>
      <c r="G129" s="31">
        <f>G126+G127+G128</f>
        <v>62.2</v>
      </c>
      <c r="H129" s="31">
        <f>H126+H127+H128</f>
        <v>0</v>
      </c>
      <c r="I129" s="31">
        <f>I126+I127+I128</f>
        <v>0</v>
      </c>
      <c r="J129" s="31">
        <f>J126+J127+J128</f>
        <v>62.2</v>
      </c>
      <c r="K129" s="31">
        <f>K126+K127+K128</f>
        <v>0</v>
      </c>
    </row>
    <row r="130" spans="1:11" ht="12.75" customHeight="1">
      <c r="A130" s="73" t="s">
        <v>149</v>
      </c>
      <c r="B130" s="69" t="s">
        <v>150</v>
      </c>
      <c r="C130" s="75" t="s">
        <v>76</v>
      </c>
      <c r="D130" s="64">
        <v>2017</v>
      </c>
      <c r="E130" s="64">
        <v>2019</v>
      </c>
      <c r="F130" s="10">
        <v>2017</v>
      </c>
      <c r="G130" s="30">
        <f>I130+J130+K130</f>
        <v>184.061</v>
      </c>
      <c r="H130" s="30"/>
      <c r="I130" s="30"/>
      <c r="J130" s="30">
        <f>125+59.061</f>
        <v>184.061</v>
      </c>
      <c r="K130" s="30"/>
    </row>
    <row r="131" spans="1:11" ht="12.75">
      <c r="A131" s="73"/>
      <c r="B131" s="69"/>
      <c r="C131" s="75"/>
      <c r="D131" s="64"/>
      <c r="E131" s="64"/>
      <c r="F131" s="10">
        <v>2018</v>
      </c>
      <c r="G131" s="30">
        <f>I131+J131+K131</f>
        <v>159.5</v>
      </c>
      <c r="H131" s="30"/>
      <c r="I131" s="30"/>
      <c r="J131" s="30">
        <v>159.5</v>
      </c>
      <c r="K131" s="30"/>
    </row>
    <row r="132" spans="1:11" ht="12.75">
      <c r="A132" s="73"/>
      <c r="B132" s="69"/>
      <c r="C132" s="75"/>
      <c r="D132" s="64"/>
      <c r="E132" s="64"/>
      <c r="F132" s="10">
        <v>2019</v>
      </c>
      <c r="G132" s="30">
        <f>I132+J132+K132</f>
        <v>159.5</v>
      </c>
      <c r="H132" s="30"/>
      <c r="I132" s="30"/>
      <c r="J132" s="30">
        <v>159.5</v>
      </c>
      <c r="K132" s="30"/>
    </row>
    <row r="133" spans="1:11" ht="12.75">
      <c r="A133" s="73"/>
      <c r="B133" s="70" t="s">
        <v>95</v>
      </c>
      <c r="C133" s="70"/>
      <c r="D133" s="70"/>
      <c r="E133" s="70"/>
      <c r="F133" s="70"/>
      <c r="G133" s="31">
        <f>G130+G131+G132</f>
        <v>503.06100000000004</v>
      </c>
      <c r="H133" s="31">
        <f>H130+H131+H132</f>
        <v>0</v>
      </c>
      <c r="I133" s="31">
        <f>I130+I131+I132</f>
        <v>0</v>
      </c>
      <c r="J133" s="31">
        <f>J130+J131+J132</f>
        <v>503.06100000000004</v>
      </c>
      <c r="K133" s="31">
        <f>K130+K131+K132</f>
        <v>0</v>
      </c>
    </row>
    <row r="134" spans="1:11" ht="12.75" customHeight="1">
      <c r="A134" s="73" t="s">
        <v>151</v>
      </c>
      <c r="B134" s="69" t="s">
        <v>152</v>
      </c>
      <c r="C134" s="75" t="s">
        <v>76</v>
      </c>
      <c r="D134" s="64">
        <v>2017</v>
      </c>
      <c r="E134" s="64">
        <v>2019</v>
      </c>
      <c r="F134" s="10">
        <v>2017</v>
      </c>
      <c r="G134" s="30">
        <f>I134+J134+K134</f>
        <v>0</v>
      </c>
      <c r="H134" s="30"/>
      <c r="I134" s="30"/>
      <c r="J134" s="30"/>
      <c r="K134" s="30"/>
    </row>
    <row r="135" spans="1:11" ht="12.75">
      <c r="A135" s="73"/>
      <c r="B135" s="69"/>
      <c r="C135" s="75"/>
      <c r="D135" s="64"/>
      <c r="E135" s="64"/>
      <c r="F135" s="10">
        <v>2018</v>
      </c>
      <c r="G135" s="30">
        <f>I135+J135+K135</f>
        <v>0</v>
      </c>
      <c r="H135" s="30"/>
      <c r="I135" s="30"/>
      <c r="J135" s="30"/>
      <c r="K135" s="30"/>
    </row>
    <row r="136" spans="1:11" ht="12.75">
      <c r="A136" s="73"/>
      <c r="B136" s="69"/>
      <c r="C136" s="75"/>
      <c r="D136" s="64"/>
      <c r="E136" s="64"/>
      <c r="F136" s="10">
        <v>2019</v>
      </c>
      <c r="G136" s="30">
        <f>I136+J136+K136</f>
        <v>0</v>
      </c>
      <c r="H136" s="30"/>
      <c r="I136" s="30"/>
      <c r="J136" s="30"/>
      <c r="K136" s="30"/>
    </row>
    <row r="137" spans="1:11" ht="12.75">
      <c r="A137" s="73"/>
      <c r="B137" s="70" t="s">
        <v>95</v>
      </c>
      <c r="C137" s="70"/>
      <c r="D137" s="70"/>
      <c r="E137" s="70"/>
      <c r="F137" s="70"/>
      <c r="G137" s="31">
        <f>G134+G135+G136</f>
        <v>0</v>
      </c>
      <c r="H137" s="31">
        <f>H134+H135+H136</f>
        <v>0</v>
      </c>
      <c r="I137" s="31">
        <f>I134+I135+I136</f>
        <v>0</v>
      </c>
      <c r="J137" s="31">
        <f>J134+J135+J136</f>
        <v>0</v>
      </c>
      <c r="K137" s="31">
        <f>K134+K135+K136</f>
        <v>0</v>
      </c>
    </row>
    <row r="138" spans="1:11" ht="12.75" customHeight="1">
      <c r="A138" s="73" t="s">
        <v>153</v>
      </c>
      <c r="B138" s="69" t="s">
        <v>154</v>
      </c>
      <c r="C138" s="75" t="s">
        <v>76</v>
      </c>
      <c r="D138" s="64">
        <v>2017</v>
      </c>
      <c r="E138" s="64">
        <v>2019</v>
      </c>
      <c r="F138" s="10">
        <v>2017</v>
      </c>
      <c r="G138" s="30">
        <f>I138+J138+K138</f>
        <v>40</v>
      </c>
      <c r="H138" s="30"/>
      <c r="I138" s="30"/>
      <c r="J138" s="30">
        <v>40</v>
      </c>
      <c r="K138" s="30"/>
    </row>
    <row r="139" spans="1:11" ht="12.75">
      <c r="A139" s="73"/>
      <c r="B139" s="69"/>
      <c r="C139" s="75"/>
      <c r="D139" s="64"/>
      <c r="E139" s="64"/>
      <c r="F139" s="10">
        <v>2018</v>
      </c>
      <c r="G139" s="30">
        <f>I139+J139+K139</f>
        <v>60</v>
      </c>
      <c r="H139" s="30"/>
      <c r="I139" s="30"/>
      <c r="J139" s="30">
        <v>60</v>
      </c>
      <c r="K139" s="30"/>
    </row>
    <row r="140" spans="1:11" ht="12.75">
      <c r="A140" s="73"/>
      <c r="B140" s="69"/>
      <c r="C140" s="75"/>
      <c r="D140" s="64"/>
      <c r="E140" s="64"/>
      <c r="F140" s="10">
        <v>2019</v>
      </c>
      <c r="G140" s="30">
        <f>I140+J140+K140</f>
        <v>60</v>
      </c>
      <c r="H140" s="30"/>
      <c r="I140" s="30"/>
      <c r="J140" s="30">
        <v>60</v>
      </c>
      <c r="K140" s="30"/>
    </row>
    <row r="141" spans="1:11" ht="12.75">
      <c r="A141" s="73"/>
      <c r="B141" s="70" t="s">
        <v>95</v>
      </c>
      <c r="C141" s="70"/>
      <c r="D141" s="70"/>
      <c r="E141" s="70"/>
      <c r="F141" s="70"/>
      <c r="G141" s="31">
        <f>G138+G139+G140</f>
        <v>160</v>
      </c>
      <c r="H141" s="31">
        <f>H138+H139+H140</f>
        <v>0</v>
      </c>
      <c r="I141" s="31">
        <f>I138+I139+I140</f>
        <v>0</v>
      </c>
      <c r="J141" s="31">
        <f>J138+J139+J140</f>
        <v>160</v>
      </c>
      <c r="K141" s="31">
        <f>K138+K139+K140</f>
        <v>0</v>
      </c>
    </row>
    <row r="142" spans="1:11" ht="15" customHeight="1">
      <c r="A142" s="74" t="s">
        <v>45</v>
      </c>
      <c r="B142" s="72" t="s">
        <v>155</v>
      </c>
      <c r="C142" s="63" t="s">
        <v>156</v>
      </c>
      <c r="D142" s="64">
        <v>2017</v>
      </c>
      <c r="E142" s="64">
        <v>2019</v>
      </c>
      <c r="F142" s="10">
        <v>2017</v>
      </c>
      <c r="G142" s="29">
        <f>I142+J142+K142</f>
        <v>3429.2</v>
      </c>
      <c r="H142" s="29">
        <f>H146+H154+H150</f>
        <v>0</v>
      </c>
      <c r="I142" s="29">
        <f aca="true" t="shared" si="13" ref="I142:K144">I146+I154+I150+I158</f>
        <v>2868.7</v>
      </c>
      <c r="J142" s="29">
        <f t="shared" si="13"/>
        <v>560.5</v>
      </c>
      <c r="K142" s="29">
        <f t="shared" si="13"/>
        <v>0</v>
      </c>
    </row>
    <row r="143" spans="1:11" ht="13.5">
      <c r="A143" s="74"/>
      <c r="B143" s="72"/>
      <c r="C143" s="63"/>
      <c r="D143" s="64"/>
      <c r="E143" s="64"/>
      <c r="F143" s="10">
        <v>2018</v>
      </c>
      <c r="G143" s="29">
        <f>I143+J143+K143</f>
        <v>3481.8940000000002</v>
      </c>
      <c r="H143" s="29">
        <f>H147+H155+H151</f>
        <v>0</v>
      </c>
      <c r="I143" s="29">
        <f t="shared" si="13"/>
        <v>2711.8940000000002</v>
      </c>
      <c r="J143" s="29">
        <f t="shared" si="13"/>
        <v>770</v>
      </c>
      <c r="K143" s="29">
        <f t="shared" si="13"/>
        <v>0</v>
      </c>
    </row>
    <row r="144" spans="1:11" ht="19.5" customHeight="1">
      <c r="A144" s="74"/>
      <c r="B144" s="72"/>
      <c r="C144" s="63"/>
      <c r="D144" s="64"/>
      <c r="E144" s="64"/>
      <c r="F144" s="10">
        <v>2019</v>
      </c>
      <c r="G144" s="29">
        <f>I144+J144+K144</f>
        <v>4693.7</v>
      </c>
      <c r="H144" s="29">
        <f>H148+H156+H152</f>
        <v>0</v>
      </c>
      <c r="I144" s="29">
        <f t="shared" si="13"/>
        <v>3948.4</v>
      </c>
      <c r="J144" s="29">
        <f t="shared" si="13"/>
        <v>745.3</v>
      </c>
      <c r="K144" s="29">
        <f t="shared" si="13"/>
        <v>0</v>
      </c>
    </row>
    <row r="145" spans="1:11" ht="13.5">
      <c r="A145" s="74"/>
      <c r="B145" s="70" t="s">
        <v>95</v>
      </c>
      <c r="C145" s="70"/>
      <c r="D145" s="70"/>
      <c r="E145" s="70"/>
      <c r="F145" s="70"/>
      <c r="G145" s="29">
        <f>G142+G143+G144</f>
        <v>11604.794</v>
      </c>
      <c r="H145" s="29">
        <f>H142+H143+H144</f>
        <v>0</v>
      </c>
      <c r="I145" s="29">
        <f>I142+I143+I144</f>
        <v>9528.994</v>
      </c>
      <c r="J145" s="29">
        <f>J142+J143+J144</f>
        <v>2075.8</v>
      </c>
      <c r="K145" s="29">
        <f>K142+K143+K144</f>
        <v>0</v>
      </c>
    </row>
    <row r="146" spans="1:11" ht="24" customHeight="1">
      <c r="A146" s="73" t="s">
        <v>157</v>
      </c>
      <c r="B146" s="69" t="s">
        <v>158</v>
      </c>
      <c r="C146" s="63" t="s">
        <v>156</v>
      </c>
      <c r="D146" s="64">
        <v>2017</v>
      </c>
      <c r="E146" s="64">
        <v>2019</v>
      </c>
      <c r="F146" s="10">
        <v>2017</v>
      </c>
      <c r="G146" s="30">
        <f>I146+J146+K146</f>
        <v>484.5</v>
      </c>
      <c r="H146" s="30"/>
      <c r="I146" s="30"/>
      <c r="J146" s="30">
        <v>484.5</v>
      </c>
      <c r="K146" s="30"/>
    </row>
    <row r="147" spans="1:11" ht="14.25" customHeight="1">
      <c r="A147" s="73"/>
      <c r="B147" s="69"/>
      <c r="C147" s="63"/>
      <c r="D147" s="64"/>
      <c r="E147" s="64"/>
      <c r="F147" s="10">
        <v>2018</v>
      </c>
      <c r="G147" s="30">
        <f>I147+J147+K147</f>
        <v>600</v>
      </c>
      <c r="H147" s="30"/>
      <c r="I147" s="30"/>
      <c r="J147" s="30">
        <v>600</v>
      </c>
      <c r="K147" s="30"/>
    </row>
    <row r="148" spans="1:11" ht="20.25" customHeight="1">
      <c r="A148" s="73"/>
      <c r="B148" s="69"/>
      <c r="C148" s="63"/>
      <c r="D148" s="64"/>
      <c r="E148" s="64"/>
      <c r="F148" s="10">
        <v>2019</v>
      </c>
      <c r="G148" s="30">
        <f>I148+J148+K148</f>
        <v>600</v>
      </c>
      <c r="H148" s="30"/>
      <c r="I148" s="30"/>
      <c r="J148" s="30">
        <v>600</v>
      </c>
      <c r="K148" s="30"/>
    </row>
    <row r="149" spans="1:11" ht="12.75">
      <c r="A149" s="73"/>
      <c r="B149" s="70" t="s">
        <v>95</v>
      </c>
      <c r="C149" s="70"/>
      <c r="D149" s="70"/>
      <c r="E149" s="70"/>
      <c r="F149" s="70"/>
      <c r="G149" s="31">
        <f>G146+G147+G148</f>
        <v>1684.5</v>
      </c>
      <c r="H149" s="31">
        <f>H146+H147+H148</f>
        <v>0</v>
      </c>
      <c r="I149" s="31">
        <f>I146+I147+I148</f>
        <v>0</v>
      </c>
      <c r="J149" s="31">
        <f>J146+J147+J148</f>
        <v>1684.5</v>
      </c>
      <c r="K149" s="31">
        <f>K146+K147+K148</f>
        <v>0</v>
      </c>
    </row>
    <row r="150" spans="1:11" ht="18" customHeight="1">
      <c r="A150" s="73" t="s">
        <v>159</v>
      </c>
      <c r="B150" s="69" t="s">
        <v>160</v>
      </c>
      <c r="C150" s="63" t="s">
        <v>156</v>
      </c>
      <c r="D150" s="64">
        <v>2017</v>
      </c>
      <c r="E150" s="64">
        <v>2019</v>
      </c>
      <c r="F150" s="10">
        <v>2017</v>
      </c>
      <c r="G150" s="30">
        <f>I150+J150+K150</f>
        <v>76</v>
      </c>
      <c r="H150" s="30"/>
      <c r="I150" s="30"/>
      <c r="J150" s="30">
        <v>76</v>
      </c>
      <c r="K150" s="30"/>
    </row>
    <row r="151" spans="1:11" ht="15.75" customHeight="1">
      <c r="A151" s="73"/>
      <c r="B151" s="69"/>
      <c r="C151" s="63"/>
      <c r="D151" s="64"/>
      <c r="E151" s="64"/>
      <c r="F151" s="10">
        <v>2018</v>
      </c>
      <c r="G151" s="30">
        <f>I151+J151+K151</f>
        <v>170</v>
      </c>
      <c r="H151" s="30"/>
      <c r="I151" s="30"/>
      <c r="J151" s="30">
        <v>170</v>
      </c>
      <c r="K151" s="30"/>
    </row>
    <row r="152" spans="1:11" ht="25.5" customHeight="1">
      <c r="A152" s="73"/>
      <c r="B152" s="69"/>
      <c r="C152" s="63"/>
      <c r="D152" s="64"/>
      <c r="E152" s="64"/>
      <c r="F152" s="10">
        <v>2019</v>
      </c>
      <c r="G152" s="30">
        <f>I152+J152+K152</f>
        <v>145.3</v>
      </c>
      <c r="H152" s="30"/>
      <c r="I152" s="30"/>
      <c r="J152" s="30">
        <v>145.3</v>
      </c>
      <c r="K152" s="30"/>
    </row>
    <row r="153" spans="1:11" ht="12.75">
      <c r="A153" s="73"/>
      <c r="B153" s="70" t="s">
        <v>95</v>
      </c>
      <c r="C153" s="70"/>
      <c r="D153" s="70"/>
      <c r="E153" s="70"/>
      <c r="F153" s="70"/>
      <c r="G153" s="31">
        <f>G150+G151+G152</f>
        <v>391.3</v>
      </c>
      <c r="H153" s="31">
        <f>H150+H151+H152</f>
        <v>0</v>
      </c>
      <c r="I153" s="31">
        <f>I150+I151+I152</f>
        <v>0</v>
      </c>
      <c r="J153" s="31">
        <f>J150+J151+J152</f>
        <v>391.3</v>
      </c>
      <c r="K153" s="31">
        <f>K150+K151+K152</f>
        <v>0</v>
      </c>
    </row>
    <row r="154" spans="1:11" ht="25.5" customHeight="1">
      <c r="A154" s="73" t="s">
        <v>161</v>
      </c>
      <c r="B154" s="69" t="s">
        <v>162</v>
      </c>
      <c r="C154" s="63" t="s">
        <v>156</v>
      </c>
      <c r="D154" s="64">
        <v>2017</v>
      </c>
      <c r="E154" s="64">
        <v>2019</v>
      </c>
      <c r="F154" s="10">
        <v>2017</v>
      </c>
      <c r="G154" s="30">
        <f aca="true" t="shared" si="14" ref="G154:G161">I154+J154+K154</f>
        <v>1415</v>
      </c>
      <c r="H154" s="30"/>
      <c r="I154" s="30">
        <v>1415</v>
      </c>
      <c r="J154" s="30"/>
      <c r="K154" s="30"/>
    </row>
    <row r="155" spans="1:11" ht="18" customHeight="1">
      <c r="A155" s="73"/>
      <c r="B155" s="69"/>
      <c r="C155" s="63"/>
      <c r="D155" s="64"/>
      <c r="E155" s="64"/>
      <c r="F155" s="10">
        <v>2018</v>
      </c>
      <c r="G155" s="30">
        <f t="shared" si="14"/>
        <v>1200</v>
      </c>
      <c r="H155" s="30"/>
      <c r="I155" s="30">
        <v>1200</v>
      </c>
      <c r="J155" s="30"/>
      <c r="K155" s="30"/>
    </row>
    <row r="156" spans="1:11" ht="18.75" customHeight="1">
      <c r="A156" s="73"/>
      <c r="B156" s="69"/>
      <c r="C156" s="63"/>
      <c r="D156" s="64"/>
      <c r="E156" s="64"/>
      <c r="F156" s="10">
        <v>2019</v>
      </c>
      <c r="G156" s="30">
        <f t="shared" si="14"/>
        <v>2376</v>
      </c>
      <c r="H156" s="30"/>
      <c r="I156" s="53">
        <v>2376</v>
      </c>
      <c r="J156" s="30"/>
      <c r="K156" s="30"/>
    </row>
    <row r="157" spans="1:11" ht="12.75">
      <c r="A157" s="73"/>
      <c r="B157" s="70" t="s">
        <v>95</v>
      </c>
      <c r="C157" s="70"/>
      <c r="D157" s="70"/>
      <c r="E157" s="70"/>
      <c r="F157" s="70"/>
      <c r="G157" s="31">
        <f t="shared" si="14"/>
        <v>4991</v>
      </c>
      <c r="H157" s="31">
        <f>H154+H155+H156</f>
        <v>0</v>
      </c>
      <c r="I157" s="31">
        <f>I154+I155+I156</f>
        <v>4991</v>
      </c>
      <c r="J157" s="31">
        <f>J154+J155+J156</f>
        <v>0</v>
      </c>
      <c r="K157" s="31">
        <f>K154+K155+K156</f>
        <v>0</v>
      </c>
    </row>
    <row r="158" spans="1:11" ht="12.75" customHeight="1">
      <c r="A158" s="73" t="s">
        <v>163</v>
      </c>
      <c r="B158" s="69" t="s">
        <v>164</v>
      </c>
      <c r="C158" s="63" t="s">
        <v>156</v>
      </c>
      <c r="D158" s="64">
        <v>2017</v>
      </c>
      <c r="E158" s="64">
        <v>2019</v>
      </c>
      <c r="F158" s="10">
        <v>2017</v>
      </c>
      <c r="G158" s="30">
        <f t="shared" si="14"/>
        <v>1453.7</v>
      </c>
      <c r="H158" s="30"/>
      <c r="I158" s="30">
        <v>1453.7</v>
      </c>
      <c r="J158" s="30"/>
      <c r="K158" s="30"/>
    </row>
    <row r="159" spans="1:11" ht="12.75">
      <c r="A159" s="73"/>
      <c r="B159" s="69"/>
      <c r="C159" s="63"/>
      <c r="D159" s="64"/>
      <c r="E159" s="64"/>
      <c r="F159" s="10">
        <v>2018</v>
      </c>
      <c r="G159" s="30">
        <f t="shared" si="14"/>
        <v>1511.894</v>
      </c>
      <c r="H159" s="30"/>
      <c r="I159" s="30">
        <v>1511.894</v>
      </c>
      <c r="J159" s="30"/>
      <c r="K159" s="30"/>
    </row>
    <row r="160" spans="1:11" ht="12.75">
      <c r="A160" s="73"/>
      <c r="B160" s="69"/>
      <c r="C160" s="63"/>
      <c r="D160" s="64"/>
      <c r="E160" s="64"/>
      <c r="F160" s="10">
        <v>2019</v>
      </c>
      <c r="G160" s="30">
        <f t="shared" si="14"/>
        <v>1572.4</v>
      </c>
      <c r="H160" s="30"/>
      <c r="I160" s="30">
        <v>1572.4</v>
      </c>
      <c r="J160" s="30"/>
      <c r="K160" s="30"/>
    </row>
    <row r="161" spans="1:11" ht="12.75">
      <c r="A161" s="73"/>
      <c r="B161" s="70" t="s">
        <v>95</v>
      </c>
      <c r="C161" s="70"/>
      <c r="D161" s="70"/>
      <c r="E161" s="70"/>
      <c r="F161" s="70"/>
      <c r="G161" s="31">
        <f t="shared" si="14"/>
        <v>4537.994000000001</v>
      </c>
      <c r="H161" s="31">
        <f>H158+H159+H160</f>
        <v>0</v>
      </c>
      <c r="I161" s="31">
        <f>I158+I159+I160</f>
        <v>4537.994000000001</v>
      </c>
      <c r="J161" s="31">
        <f>J158+J159+J160</f>
        <v>0</v>
      </c>
      <c r="K161" s="31">
        <f>K158+K159+K160</f>
        <v>0</v>
      </c>
    </row>
    <row r="162" spans="1:11" ht="15.75" customHeight="1">
      <c r="A162" s="71" t="s">
        <v>50</v>
      </c>
      <c r="B162" s="72" t="s">
        <v>165</v>
      </c>
      <c r="C162" s="63" t="s">
        <v>156</v>
      </c>
      <c r="D162" s="64">
        <v>2017</v>
      </c>
      <c r="E162" s="64">
        <v>2019</v>
      </c>
      <c r="F162" s="10">
        <v>2017</v>
      </c>
      <c r="G162" s="29">
        <f>I162+J162+K162</f>
        <v>0</v>
      </c>
      <c r="H162" s="18">
        <f aca="true" t="shared" si="15" ref="H162:K164">H166</f>
        <v>0</v>
      </c>
      <c r="I162" s="18">
        <f t="shared" si="15"/>
        <v>0</v>
      </c>
      <c r="J162" s="18">
        <f t="shared" si="15"/>
        <v>0</v>
      </c>
      <c r="K162" s="18">
        <f t="shared" si="15"/>
        <v>0</v>
      </c>
    </row>
    <row r="163" spans="1:11" ht="16.5" customHeight="1">
      <c r="A163" s="71"/>
      <c r="B163" s="72"/>
      <c r="C163" s="63"/>
      <c r="D163" s="64"/>
      <c r="E163" s="64"/>
      <c r="F163" s="10">
        <v>2018</v>
      </c>
      <c r="G163" s="29">
        <f>I163+J163+K163</f>
        <v>0</v>
      </c>
      <c r="H163" s="18">
        <f t="shared" si="15"/>
        <v>0</v>
      </c>
      <c r="I163" s="18">
        <f t="shared" si="15"/>
        <v>0</v>
      </c>
      <c r="J163" s="18">
        <f t="shared" si="15"/>
        <v>0</v>
      </c>
      <c r="K163" s="18">
        <f t="shared" si="15"/>
        <v>0</v>
      </c>
    </row>
    <row r="164" spans="1:11" ht="20.25" customHeight="1">
      <c r="A164" s="71"/>
      <c r="B164" s="72"/>
      <c r="C164" s="63"/>
      <c r="D164" s="64"/>
      <c r="E164" s="64"/>
      <c r="F164" s="10">
        <v>2019</v>
      </c>
      <c r="G164" s="29">
        <f>I164+J164+K164</f>
        <v>0</v>
      </c>
      <c r="H164" s="18">
        <f t="shared" si="15"/>
        <v>0</v>
      </c>
      <c r="I164" s="18">
        <f t="shared" si="15"/>
        <v>0</v>
      </c>
      <c r="J164" s="18">
        <f t="shared" si="15"/>
        <v>0</v>
      </c>
      <c r="K164" s="18">
        <f t="shared" si="15"/>
        <v>0</v>
      </c>
    </row>
    <row r="165" spans="1:11" ht="18.75" customHeight="1">
      <c r="A165" s="71"/>
      <c r="B165" s="70" t="s">
        <v>95</v>
      </c>
      <c r="C165" s="70"/>
      <c r="D165" s="70"/>
      <c r="E165" s="70"/>
      <c r="F165" s="70"/>
      <c r="G165" s="29">
        <f>G162+G163+G164</f>
        <v>0</v>
      </c>
      <c r="H165" s="18">
        <f>SUM(H162:H164)</f>
        <v>0</v>
      </c>
      <c r="I165" s="18">
        <f>SUM(I162:I164)</f>
        <v>0</v>
      </c>
      <c r="J165" s="18">
        <f>SUM(J162:J164)</f>
        <v>0</v>
      </c>
      <c r="K165" s="18">
        <f>SUM(K162:K164)</f>
        <v>0</v>
      </c>
    </row>
    <row r="166" spans="1:11" ht="15.75" customHeight="1">
      <c r="A166" s="68" t="s">
        <v>166</v>
      </c>
      <c r="B166" s="69" t="s">
        <v>167</v>
      </c>
      <c r="C166" s="63" t="s">
        <v>156</v>
      </c>
      <c r="D166" s="64">
        <v>2017</v>
      </c>
      <c r="E166" s="64">
        <v>2019</v>
      </c>
      <c r="F166" s="10">
        <v>2017</v>
      </c>
      <c r="G166" s="30">
        <f aca="true" t="shared" si="16" ref="G166:G172">I166+J166+K166</f>
        <v>0</v>
      </c>
      <c r="H166" s="30"/>
      <c r="I166" s="30"/>
      <c r="J166" s="30"/>
      <c r="K166" s="30"/>
    </row>
    <row r="167" spans="1:11" ht="16.5" customHeight="1">
      <c r="A167" s="68"/>
      <c r="B167" s="69"/>
      <c r="C167" s="63"/>
      <c r="D167" s="64"/>
      <c r="E167" s="64"/>
      <c r="F167" s="10">
        <v>2018</v>
      </c>
      <c r="G167" s="30">
        <f t="shared" si="16"/>
        <v>0</v>
      </c>
      <c r="H167" s="30"/>
      <c r="I167" s="30"/>
      <c r="J167" s="30"/>
      <c r="K167" s="30"/>
    </row>
    <row r="168" spans="1:11" ht="20.25" customHeight="1">
      <c r="A168" s="68"/>
      <c r="B168" s="69"/>
      <c r="C168" s="63"/>
      <c r="D168" s="64"/>
      <c r="E168" s="64"/>
      <c r="F168" s="10">
        <v>2019</v>
      </c>
      <c r="G168" s="30">
        <f t="shared" si="16"/>
        <v>0</v>
      </c>
      <c r="H168" s="30"/>
      <c r="I168" s="30"/>
      <c r="J168" s="30"/>
      <c r="K168" s="30"/>
    </row>
    <row r="169" spans="1:11" ht="18.75" customHeight="1">
      <c r="A169" s="68"/>
      <c r="B169" s="70" t="s">
        <v>95</v>
      </c>
      <c r="C169" s="70"/>
      <c r="D169" s="70"/>
      <c r="E169" s="70"/>
      <c r="F169" s="70"/>
      <c r="G169" s="31">
        <f t="shared" si="16"/>
        <v>0</v>
      </c>
      <c r="H169" s="31"/>
      <c r="I169" s="31"/>
      <c r="J169" s="31"/>
      <c r="K169" s="31"/>
    </row>
    <row r="170" spans="1:11" ht="15.75" customHeight="1">
      <c r="A170" s="71" t="s">
        <v>52</v>
      </c>
      <c r="B170" s="72" t="s">
        <v>168</v>
      </c>
      <c r="C170" s="63" t="s">
        <v>62</v>
      </c>
      <c r="D170" s="64">
        <v>2017</v>
      </c>
      <c r="E170" s="64">
        <v>2019</v>
      </c>
      <c r="F170" s="10">
        <v>2017</v>
      </c>
      <c r="G170" s="29">
        <f t="shared" si="16"/>
        <v>0</v>
      </c>
      <c r="H170" s="18">
        <f aca="true" t="shared" si="17" ref="H170:K172">H174</f>
        <v>0</v>
      </c>
      <c r="I170" s="18">
        <f t="shared" si="17"/>
        <v>0</v>
      </c>
      <c r="J170" s="18">
        <f t="shared" si="17"/>
        <v>0</v>
      </c>
      <c r="K170" s="18">
        <f t="shared" si="17"/>
        <v>0</v>
      </c>
    </row>
    <row r="171" spans="1:11" ht="16.5" customHeight="1">
      <c r="A171" s="71"/>
      <c r="B171" s="72"/>
      <c r="C171" s="63"/>
      <c r="D171" s="64"/>
      <c r="E171" s="64"/>
      <c r="F171" s="10">
        <v>2018</v>
      </c>
      <c r="G171" s="29">
        <f t="shared" si="16"/>
        <v>278.5</v>
      </c>
      <c r="H171" s="18">
        <f t="shared" si="17"/>
        <v>0</v>
      </c>
      <c r="I171" s="18">
        <f t="shared" si="17"/>
        <v>0</v>
      </c>
      <c r="J171" s="18">
        <f t="shared" si="17"/>
        <v>278.5</v>
      </c>
      <c r="K171" s="18">
        <f t="shared" si="17"/>
        <v>0</v>
      </c>
    </row>
    <row r="172" spans="1:11" ht="20.25" customHeight="1">
      <c r="A172" s="71"/>
      <c r="B172" s="72"/>
      <c r="C172" s="63"/>
      <c r="D172" s="64"/>
      <c r="E172" s="64"/>
      <c r="F172" s="10">
        <v>2019</v>
      </c>
      <c r="G172" s="29">
        <f t="shared" si="16"/>
        <v>575</v>
      </c>
      <c r="H172" s="18">
        <f t="shared" si="17"/>
        <v>0</v>
      </c>
      <c r="I172" s="18">
        <f t="shared" si="17"/>
        <v>0</v>
      </c>
      <c r="J172" s="18">
        <f t="shared" si="17"/>
        <v>575</v>
      </c>
      <c r="K172" s="18">
        <f t="shared" si="17"/>
        <v>0</v>
      </c>
    </row>
    <row r="173" spans="1:11" ht="18.75" customHeight="1">
      <c r="A173" s="71"/>
      <c r="B173" s="70" t="s">
        <v>95</v>
      </c>
      <c r="C173" s="70"/>
      <c r="D173" s="70"/>
      <c r="E173" s="70"/>
      <c r="F173" s="70"/>
      <c r="G173" s="29">
        <f>G170+G171+G172</f>
        <v>853.5</v>
      </c>
      <c r="H173" s="18">
        <f>SUM(H170:H172)</f>
        <v>0</v>
      </c>
      <c r="I173" s="18">
        <f>SUM(I170:I172)</f>
        <v>0</v>
      </c>
      <c r="J173" s="18">
        <f>SUM(J170:J172)</f>
        <v>853.5</v>
      </c>
      <c r="K173" s="18">
        <f>SUM(K170:K172)</f>
        <v>0</v>
      </c>
    </row>
    <row r="174" spans="1:11" ht="15.75" customHeight="1">
      <c r="A174" s="68" t="s">
        <v>169</v>
      </c>
      <c r="B174" s="69" t="s">
        <v>170</v>
      </c>
      <c r="C174" s="63" t="s">
        <v>62</v>
      </c>
      <c r="D174" s="64">
        <v>2017</v>
      </c>
      <c r="E174" s="64">
        <v>2019</v>
      </c>
      <c r="F174" s="10">
        <v>2017</v>
      </c>
      <c r="G174" s="30">
        <f>I174+J174+K174</f>
        <v>0</v>
      </c>
      <c r="H174" s="31"/>
      <c r="I174" s="31"/>
      <c r="J174" s="31"/>
      <c r="K174" s="31"/>
    </row>
    <row r="175" spans="1:11" ht="16.5" customHeight="1">
      <c r="A175" s="68"/>
      <c r="B175" s="69"/>
      <c r="C175" s="63"/>
      <c r="D175" s="64"/>
      <c r="E175" s="64"/>
      <c r="F175" s="10">
        <v>2018</v>
      </c>
      <c r="G175" s="30">
        <f>I175+J175+K175</f>
        <v>278.5</v>
      </c>
      <c r="H175" s="31"/>
      <c r="I175" s="31"/>
      <c r="J175" s="30">
        <v>278.5</v>
      </c>
      <c r="K175" s="31"/>
    </row>
    <row r="176" spans="1:11" ht="20.25" customHeight="1">
      <c r="A176" s="68"/>
      <c r="B176" s="69"/>
      <c r="C176" s="63"/>
      <c r="D176" s="64"/>
      <c r="E176" s="64"/>
      <c r="F176" s="10">
        <v>2019</v>
      </c>
      <c r="G176" s="30">
        <f>I176+J176+K176</f>
        <v>575</v>
      </c>
      <c r="H176" s="31"/>
      <c r="I176" s="31"/>
      <c r="J176" s="53">
        <v>575</v>
      </c>
      <c r="K176" s="31"/>
    </row>
    <row r="177" spans="1:11" ht="18.75" customHeight="1">
      <c r="A177" s="68"/>
      <c r="B177" s="70" t="s">
        <v>95</v>
      </c>
      <c r="C177" s="70"/>
      <c r="D177" s="70"/>
      <c r="E177" s="70"/>
      <c r="F177" s="70"/>
      <c r="G177" s="29">
        <f>G174+G175+G176</f>
        <v>853.5</v>
      </c>
      <c r="H177" s="18">
        <f>SUM(H174:H176)</f>
        <v>0</v>
      </c>
      <c r="I177" s="18">
        <f>SUM(I174:I176)</f>
        <v>0</v>
      </c>
      <c r="J177" s="18">
        <f>SUM(J174:J176)</f>
        <v>853.5</v>
      </c>
      <c r="K177" s="18">
        <f>SUM(K174:K176)</f>
        <v>0</v>
      </c>
    </row>
    <row r="178" spans="1:11" ht="27" customHeight="1">
      <c r="A178" s="66"/>
      <c r="B178" s="67" t="s">
        <v>171</v>
      </c>
      <c r="C178" s="63" t="s">
        <v>76</v>
      </c>
      <c r="D178" s="64">
        <v>2017</v>
      </c>
      <c r="E178" s="64">
        <v>2019</v>
      </c>
      <c r="F178" s="10">
        <v>2017</v>
      </c>
      <c r="G178" s="18">
        <f>H178+I178+J178+K178</f>
        <v>1200</v>
      </c>
      <c r="H178" s="19">
        <f aca="true" t="shared" si="18" ref="H178:K180">H182</f>
        <v>0</v>
      </c>
      <c r="I178" s="19">
        <f t="shared" si="18"/>
        <v>600</v>
      </c>
      <c r="J178" s="19">
        <f t="shared" si="18"/>
        <v>600</v>
      </c>
      <c r="K178" s="19">
        <f t="shared" si="18"/>
        <v>0</v>
      </c>
    </row>
    <row r="179" spans="1:11" ht="24" customHeight="1">
      <c r="A179" s="66"/>
      <c r="B179" s="67"/>
      <c r="C179" s="63"/>
      <c r="D179" s="64"/>
      <c r="E179" s="64"/>
      <c r="F179" s="10">
        <v>2018</v>
      </c>
      <c r="G179" s="18">
        <f>H179+I179+J179+K179</f>
        <v>0</v>
      </c>
      <c r="H179" s="19">
        <f t="shared" si="18"/>
        <v>0</v>
      </c>
      <c r="I179" s="19">
        <f t="shared" si="18"/>
        <v>0</v>
      </c>
      <c r="J179" s="19">
        <f t="shared" si="18"/>
        <v>0</v>
      </c>
      <c r="K179" s="19">
        <f t="shared" si="18"/>
        <v>0</v>
      </c>
    </row>
    <row r="180" spans="1:11" ht="24" customHeight="1">
      <c r="A180" s="66"/>
      <c r="B180" s="67"/>
      <c r="C180" s="63"/>
      <c r="D180" s="64"/>
      <c r="E180" s="64"/>
      <c r="F180" s="10">
        <v>2019</v>
      </c>
      <c r="G180" s="18">
        <f>H180+I180+J180+K180</f>
        <v>0</v>
      </c>
      <c r="H180" s="19">
        <f t="shared" si="18"/>
        <v>0</v>
      </c>
      <c r="I180" s="19">
        <f t="shared" si="18"/>
        <v>0</v>
      </c>
      <c r="J180" s="19">
        <f t="shared" si="18"/>
        <v>0</v>
      </c>
      <c r="K180" s="19">
        <f t="shared" si="18"/>
        <v>0</v>
      </c>
    </row>
    <row r="181" spans="1:11" ht="12.75" customHeight="1">
      <c r="A181" s="66"/>
      <c r="B181" s="67" t="s">
        <v>95</v>
      </c>
      <c r="C181" s="67"/>
      <c r="D181" s="67"/>
      <c r="E181" s="67"/>
      <c r="F181" s="67"/>
      <c r="G181" s="18">
        <f>G178+G179+G180</f>
        <v>1200</v>
      </c>
      <c r="H181" s="18">
        <f>H178+H179+H180</f>
        <v>0</v>
      </c>
      <c r="I181" s="18">
        <f>I178+I179+I180</f>
        <v>600</v>
      </c>
      <c r="J181" s="18">
        <f>J178+J179+J180</f>
        <v>600</v>
      </c>
      <c r="K181" s="18">
        <f>K178+K179+K180</f>
        <v>0</v>
      </c>
    </row>
    <row r="182" spans="1:11" ht="47.25" customHeight="1">
      <c r="A182" s="61" t="s">
        <v>74</v>
      </c>
      <c r="B182" s="62" t="s">
        <v>172</v>
      </c>
      <c r="C182" s="63" t="s">
        <v>76</v>
      </c>
      <c r="D182" s="64">
        <v>2017</v>
      </c>
      <c r="E182" s="64">
        <v>2019</v>
      </c>
      <c r="F182" s="10">
        <v>2017</v>
      </c>
      <c r="G182" s="23">
        <f>H182+I182+J182+K182</f>
        <v>1200</v>
      </c>
      <c r="H182" s="23">
        <v>0</v>
      </c>
      <c r="I182" s="23">
        <v>600</v>
      </c>
      <c r="J182" s="23">
        <v>600</v>
      </c>
      <c r="K182" s="18">
        <v>0</v>
      </c>
    </row>
    <row r="183" spans="1:11" ht="39.75" customHeight="1">
      <c r="A183" s="61"/>
      <c r="B183" s="62"/>
      <c r="C183" s="63"/>
      <c r="D183" s="64"/>
      <c r="E183" s="64"/>
      <c r="F183" s="10">
        <v>2018</v>
      </c>
      <c r="G183" s="18">
        <f>H183+I183+J183+K183</f>
        <v>0</v>
      </c>
      <c r="H183" s="18">
        <v>0</v>
      </c>
      <c r="I183" s="18">
        <v>0</v>
      </c>
      <c r="J183" s="18">
        <v>0</v>
      </c>
      <c r="K183" s="18">
        <v>0</v>
      </c>
    </row>
    <row r="184" spans="1:11" ht="52.5" customHeight="1">
      <c r="A184" s="61"/>
      <c r="B184" s="62"/>
      <c r="C184" s="63"/>
      <c r="D184" s="64"/>
      <c r="E184" s="64"/>
      <c r="F184" s="10">
        <v>2019</v>
      </c>
      <c r="G184" s="18">
        <f>H184+I184+J184+K184</f>
        <v>0</v>
      </c>
      <c r="H184" s="18">
        <v>0</v>
      </c>
      <c r="I184" s="18">
        <v>0</v>
      </c>
      <c r="J184" s="18">
        <v>0</v>
      </c>
      <c r="K184" s="18">
        <v>0</v>
      </c>
    </row>
    <row r="185" spans="1:11" ht="12.75" customHeight="1">
      <c r="A185" s="61"/>
      <c r="B185" s="65" t="s">
        <v>95</v>
      </c>
      <c r="C185" s="65"/>
      <c r="D185" s="65"/>
      <c r="E185" s="65"/>
      <c r="F185" s="65"/>
      <c r="G185" s="29">
        <f>G182+G183+G184</f>
        <v>1200</v>
      </c>
      <c r="H185" s="18">
        <f>SUM(H182:H184)</f>
        <v>0</v>
      </c>
      <c r="I185" s="18">
        <f>SUM(I182:I184)</f>
        <v>600</v>
      </c>
      <c r="J185" s="18">
        <f>SUM(J182:J184)</f>
        <v>600</v>
      </c>
      <c r="K185" s="18">
        <f>SUM(K182:K184)</f>
        <v>0</v>
      </c>
    </row>
  </sheetData>
  <sheetProtection selectLockedCells="1" selectUnlockedCells="1"/>
  <mergeCells count="278">
    <mergeCell ref="D1:K1"/>
    <mergeCell ref="A2:K2"/>
    <mergeCell ref="A3:A4"/>
    <mergeCell ref="B3:B4"/>
    <mergeCell ref="C3:C4"/>
    <mergeCell ref="D3:E3"/>
    <mergeCell ref="F3:F4"/>
    <mergeCell ref="G3:K3"/>
    <mergeCell ref="A6:A9"/>
    <mergeCell ref="B6:B8"/>
    <mergeCell ref="C6:C8"/>
    <mergeCell ref="D6:D8"/>
    <mergeCell ref="E6:E8"/>
    <mergeCell ref="B9:F9"/>
    <mergeCell ref="A10:A13"/>
    <mergeCell ref="B10:B12"/>
    <mergeCell ref="C10:C12"/>
    <mergeCell ref="D10:D12"/>
    <mergeCell ref="E10:E12"/>
    <mergeCell ref="B13:F13"/>
    <mergeCell ref="A14:A17"/>
    <mergeCell ref="B14:B16"/>
    <mergeCell ref="C14:C16"/>
    <mergeCell ref="D14:D16"/>
    <mergeCell ref="E14:E16"/>
    <mergeCell ref="B17:F17"/>
    <mergeCell ref="A18:A21"/>
    <mergeCell ref="B18:B20"/>
    <mergeCell ref="C18:C20"/>
    <mergeCell ref="D18:D20"/>
    <mergeCell ref="E18:E20"/>
    <mergeCell ref="B21:F21"/>
    <mergeCell ref="A22:A25"/>
    <mergeCell ref="B22:B24"/>
    <mergeCell ref="C22:C24"/>
    <mergeCell ref="D22:D24"/>
    <mergeCell ref="E22:E24"/>
    <mergeCell ref="B25:F25"/>
    <mergeCell ref="A26:A29"/>
    <mergeCell ref="B26:B28"/>
    <mergeCell ref="C26:C28"/>
    <mergeCell ref="D26:D28"/>
    <mergeCell ref="E26:E28"/>
    <mergeCell ref="B29:F29"/>
    <mergeCell ref="A30:A33"/>
    <mergeCell ref="B30:B32"/>
    <mergeCell ref="C30:C32"/>
    <mergeCell ref="D30:D32"/>
    <mergeCell ref="E30:E32"/>
    <mergeCell ref="B33:F33"/>
    <mergeCell ref="A34:A37"/>
    <mergeCell ref="B34:B36"/>
    <mergeCell ref="C34:C36"/>
    <mergeCell ref="D34:D36"/>
    <mergeCell ref="E34:E36"/>
    <mergeCell ref="B37:F37"/>
    <mergeCell ref="A38:A41"/>
    <mergeCell ref="B38:B40"/>
    <mergeCell ref="C38:C40"/>
    <mergeCell ref="D38:D40"/>
    <mergeCell ref="E38:E40"/>
    <mergeCell ref="B41:F41"/>
    <mergeCell ref="A42:A45"/>
    <mergeCell ref="B42:B44"/>
    <mergeCell ref="C42:C44"/>
    <mergeCell ref="D42:D44"/>
    <mergeCell ref="E42:E44"/>
    <mergeCell ref="B45:F45"/>
    <mergeCell ref="A46:A49"/>
    <mergeCell ref="B46:B48"/>
    <mergeCell ref="C46:C48"/>
    <mergeCell ref="D46:D48"/>
    <mergeCell ref="E46:E48"/>
    <mergeCell ref="B49:F49"/>
    <mergeCell ref="A50:A53"/>
    <mergeCell ref="B50:B52"/>
    <mergeCell ref="C50:C52"/>
    <mergeCell ref="D50:D52"/>
    <mergeCell ref="E50:E52"/>
    <mergeCell ref="B53:F53"/>
    <mergeCell ref="A54:A57"/>
    <mergeCell ref="B54:B56"/>
    <mergeCell ref="C54:C56"/>
    <mergeCell ref="D54:D56"/>
    <mergeCell ref="E54:E56"/>
    <mergeCell ref="B57:F57"/>
    <mergeCell ref="A58:A61"/>
    <mergeCell ref="B58:B60"/>
    <mergeCell ref="C58:C60"/>
    <mergeCell ref="D58:D60"/>
    <mergeCell ref="E58:E60"/>
    <mergeCell ref="B61:F61"/>
    <mergeCell ref="A62:A64"/>
    <mergeCell ref="B62:B64"/>
    <mergeCell ref="C62:C64"/>
    <mergeCell ref="D62:D64"/>
    <mergeCell ref="E62:E64"/>
    <mergeCell ref="B65:E65"/>
    <mergeCell ref="A66:A68"/>
    <mergeCell ref="B66:B68"/>
    <mergeCell ref="C66:C68"/>
    <mergeCell ref="D66:D68"/>
    <mergeCell ref="E66:E68"/>
    <mergeCell ref="B69:E69"/>
    <mergeCell ref="A70:A73"/>
    <mergeCell ref="B70:B72"/>
    <mergeCell ref="C70:C72"/>
    <mergeCell ref="D70:D72"/>
    <mergeCell ref="E70:E72"/>
    <mergeCell ref="B73:F73"/>
    <mergeCell ref="A74:A77"/>
    <mergeCell ref="B74:B76"/>
    <mergeCell ref="C74:C76"/>
    <mergeCell ref="D74:D76"/>
    <mergeCell ref="E74:E76"/>
    <mergeCell ref="B77:F77"/>
    <mergeCell ref="A78:A81"/>
    <mergeCell ref="B78:B80"/>
    <mergeCell ref="C78:C80"/>
    <mergeCell ref="D78:D80"/>
    <mergeCell ref="E78:E80"/>
    <mergeCell ref="B81:F81"/>
    <mergeCell ref="A82:A85"/>
    <mergeCell ref="B82:B84"/>
    <mergeCell ref="C82:C84"/>
    <mergeCell ref="D82:D84"/>
    <mergeCell ref="E82:E84"/>
    <mergeCell ref="B85:F85"/>
    <mergeCell ref="A86:A89"/>
    <mergeCell ref="B86:B88"/>
    <mergeCell ref="C86:C88"/>
    <mergeCell ref="D86:D88"/>
    <mergeCell ref="E86:E88"/>
    <mergeCell ref="B89:F89"/>
    <mergeCell ref="A90:A93"/>
    <mergeCell ref="B90:B92"/>
    <mergeCell ref="C90:C92"/>
    <mergeCell ref="D90:D92"/>
    <mergeCell ref="E90:E92"/>
    <mergeCell ref="B93:F93"/>
    <mergeCell ref="A94:A97"/>
    <mergeCell ref="B94:B96"/>
    <mergeCell ref="C94:C96"/>
    <mergeCell ref="D94:D96"/>
    <mergeCell ref="E94:E96"/>
    <mergeCell ref="B97:F97"/>
    <mergeCell ref="A98:A101"/>
    <mergeCell ref="B98:B100"/>
    <mergeCell ref="C98:C100"/>
    <mergeCell ref="D98:D100"/>
    <mergeCell ref="E98:E100"/>
    <mergeCell ref="B101:F101"/>
    <mergeCell ref="A102:A105"/>
    <mergeCell ref="B102:B104"/>
    <mergeCell ref="C102:C104"/>
    <mergeCell ref="D102:D104"/>
    <mergeCell ref="E102:E104"/>
    <mergeCell ref="B105:F105"/>
    <mergeCell ref="A106:A109"/>
    <mergeCell ref="B106:B108"/>
    <mergeCell ref="C106:C108"/>
    <mergeCell ref="D106:D108"/>
    <mergeCell ref="E106:E108"/>
    <mergeCell ref="B109:F109"/>
    <mergeCell ref="A110:A113"/>
    <mergeCell ref="B110:B112"/>
    <mergeCell ref="C110:C112"/>
    <mergeCell ref="D110:D112"/>
    <mergeCell ref="E110:E112"/>
    <mergeCell ref="B113:F113"/>
    <mergeCell ref="A114:A117"/>
    <mergeCell ref="B114:B116"/>
    <mergeCell ref="C114:C116"/>
    <mergeCell ref="D114:D116"/>
    <mergeCell ref="E114:E116"/>
    <mergeCell ref="B117:F117"/>
    <mergeCell ref="A118:A121"/>
    <mergeCell ref="B118:B120"/>
    <mergeCell ref="C118:C120"/>
    <mergeCell ref="D118:D120"/>
    <mergeCell ref="E118:E120"/>
    <mergeCell ref="B121:F121"/>
    <mergeCell ref="A122:A125"/>
    <mergeCell ref="B122:B124"/>
    <mergeCell ref="C122:C124"/>
    <mergeCell ref="D122:D124"/>
    <mergeCell ref="E122:E124"/>
    <mergeCell ref="B125:F125"/>
    <mergeCell ref="A126:A129"/>
    <mergeCell ref="B126:B128"/>
    <mergeCell ref="C126:C128"/>
    <mergeCell ref="D126:D128"/>
    <mergeCell ref="E126:E128"/>
    <mergeCell ref="B129:F129"/>
    <mergeCell ref="A130:A133"/>
    <mergeCell ref="B130:B132"/>
    <mergeCell ref="C130:C132"/>
    <mergeCell ref="D130:D132"/>
    <mergeCell ref="E130:E132"/>
    <mergeCell ref="B133:F133"/>
    <mergeCell ref="A134:A137"/>
    <mergeCell ref="B134:B136"/>
    <mergeCell ref="C134:C136"/>
    <mergeCell ref="D134:D136"/>
    <mergeCell ref="E134:E136"/>
    <mergeCell ref="B137:F137"/>
    <mergeCell ref="A138:A141"/>
    <mergeCell ref="B138:B140"/>
    <mergeCell ref="C138:C140"/>
    <mergeCell ref="D138:D140"/>
    <mergeCell ref="E138:E140"/>
    <mergeCell ref="B141:F141"/>
    <mergeCell ref="A142:A145"/>
    <mergeCell ref="B142:B144"/>
    <mergeCell ref="C142:C144"/>
    <mergeCell ref="D142:D144"/>
    <mergeCell ref="E142:E144"/>
    <mergeCell ref="B145:F145"/>
    <mergeCell ref="A146:A149"/>
    <mergeCell ref="B146:B148"/>
    <mergeCell ref="C146:C148"/>
    <mergeCell ref="D146:D148"/>
    <mergeCell ref="E146:E148"/>
    <mergeCell ref="B149:F149"/>
    <mergeCell ref="A150:A153"/>
    <mergeCell ref="B150:B152"/>
    <mergeCell ref="C150:C152"/>
    <mergeCell ref="D150:D152"/>
    <mergeCell ref="E150:E152"/>
    <mergeCell ref="B153:F153"/>
    <mergeCell ref="A154:A157"/>
    <mergeCell ref="B154:B156"/>
    <mergeCell ref="C154:C156"/>
    <mergeCell ref="D154:D156"/>
    <mergeCell ref="E154:E156"/>
    <mergeCell ref="B157:F157"/>
    <mergeCell ref="A158:A161"/>
    <mergeCell ref="B158:B160"/>
    <mergeCell ref="C158:C160"/>
    <mergeCell ref="D158:D160"/>
    <mergeCell ref="E158:E160"/>
    <mergeCell ref="B161:F161"/>
    <mergeCell ref="A162:A165"/>
    <mergeCell ref="B162:B164"/>
    <mergeCell ref="C162:C164"/>
    <mergeCell ref="D162:D164"/>
    <mergeCell ref="E162:E164"/>
    <mergeCell ref="B165:F165"/>
    <mergeCell ref="A166:A169"/>
    <mergeCell ref="B166:B168"/>
    <mergeCell ref="C166:C168"/>
    <mergeCell ref="D166:D168"/>
    <mergeCell ref="E166:E168"/>
    <mergeCell ref="B169:F169"/>
    <mergeCell ref="A170:A173"/>
    <mergeCell ref="B170:B172"/>
    <mergeCell ref="C170:C172"/>
    <mergeCell ref="D170:D172"/>
    <mergeCell ref="E170:E172"/>
    <mergeCell ref="B173:F173"/>
    <mergeCell ref="A174:A177"/>
    <mergeCell ref="B174:B176"/>
    <mergeCell ref="C174:C176"/>
    <mergeCell ref="D174:D176"/>
    <mergeCell ref="E174:E176"/>
    <mergeCell ref="B177:F177"/>
    <mergeCell ref="A178:A181"/>
    <mergeCell ref="B178:B180"/>
    <mergeCell ref="C178:C180"/>
    <mergeCell ref="D178:D180"/>
    <mergeCell ref="E178:E180"/>
    <mergeCell ref="B181:F181"/>
    <mergeCell ref="A182:A185"/>
    <mergeCell ref="B182:B184"/>
    <mergeCell ref="C182:C184"/>
    <mergeCell ref="D182:D184"/>
    <mergeCell ref="E182:E184"/>
    <mergeCell ref="B185:F185"/>
  </mergeCells>
  <printOptions/>
  <pageMargins left="0.5902777777777778" right="0.15763888888888888" top="0.39375" bottom="0.15763888888888888" header="0.5118055555555555" footer="0.5118055555555555"/>
  <pageSetup horizontalDpi="300" verticalDpi="300" orientation="landscape" paperSize="9" scale="85" r:id="rId1"/>
  <rowBreaks count="5" manualBreakCount="5">
    <brk id="21" max="255" man="1"/>
    <brk id="37" max="255" man="1"/>
    <brk id="57" max="255" man="1"/>
    <brk id="117" max="255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showZeros="0" view="pageBreakPreview" zoomScaleSheetLayoutView="100" zoomScalePageLayoutView="0" workbookViewId="0" topLeftCell="A1">
      <pane ySplit="4" topLeftCell="A68" activePane="bottomLeft" state="frozen"/>
      <selection pane="topLeft" activeCell="A1" sqref="A1"/>
      <selection pane="bottomLeft" activeCell="G9" sqref="G9"/>
    </sheetView>
  </sheetViews>
  <sheetFormatPr defaultColWidth="9.33203125" defaultRowHeight="12.75"/>
  <cols>
    <col min="1" max="1" width="7.83203125" style="12" customWidth="1"/>
    <col min="2" max="2" width="40.16015625" style="12" customWidth="1"/>
    <col min="3" max="3" width="8.5" style="12" customWidth="1"/>
    <col min="4" max="4" width="12.83203125" style="12" customWidth="1"/>
    <col min="5" max="5" width="9.33203125" style="12" customWidth="1"/>
    <col min="6" max="6" width="10" style="12" customWidth="1"/>
    <col min="7" max="16384" width="9.33203125" style="12" customWidth="1"/>
  </cols>
  <sheetData>
    <row r="1" spans="2:7" ht="36.75" customHeight="1">
      <c r="B1" s="87" t="s">
        <v>173</v>
      </c>
      <c r="C1" s="87"/>
      <c r="D1" s="87"/>
      <c r="E1" s="87"/>
      <c r="F1" s="87"/>
      <c r="G1" s="87"/>
    </row>
    <row r="2" spans="1:7" ht="42.75" customHeight="1">
      <c r="A2" s="92" t="s">
        <v>174</v>
      </c>
      <c r="B2" s="92"/>
      <c r="C2" s="92"/>
      <c r="D2" s="92"/>
      <c r="E2" s="92"/>
      <c r="F2" s="92"/>
      <c r="G2" s="92"/>
    </row>
    <row r="3" spans="1:7" ht="16.5" customHeight="1">
      <c r="A3" s="75" t="s">
        <v>2</v>
      </c>
      <c r="B3" s="89" t="s">
        <v>175</v>
      </c>
      <c r="C3" s="89" t="s">
        <v>176</v>
      </c>
      <c r="D3" s="64" t="s">
        <v>177</v>
      </c>
      <c r="E3" s="64"/>
      <c r="F3" s="64"/>
      <c r="G3" s="64"/>
    </row>
    <row r="4" spans="1:7" ht="36.75" customHeight="1">
      <c r="A4" s="75"/>
      <c r="B4" s="89"/>
      <c r="C4" s="89"/>
      <c r="D4" s="15" t="s">
        <v>178</v>
      </c>
      <c r="E4" s="10">
        <v>2017</v>
      </c>
      <c r="F4" s="10">
        <v>2018</v>
      </c>
      <c r="G4" s="10">
        <v>2019</v>
      </c>
    </row>
    <row r="5" spans="1:7" ht="42" customHeight="1">
      <c r="A5" s="74" t="s">
        <v>96</v>
      </c>
      <c r="B5" s="74"/>
      <c r="C5" s="74"/>
      <c r="D5" s="74"/>
      <c r="E5" s="74"/>
      <c r="F5" s="74"/>
      <c r="G5" s="74"/>
    </row>
    <row r="6" spans="1:7" ht="41.25" customHeight="1">
      <c r="A6" s="10" t="s">
        <v>179</v>
      </c>
      <c r="B6" s="22" t="s">
        <v>180</v>
      </c>
      <c r="C6" s="10" t="s">
        <v>181</v>
      </c>
      <c r="D6" s="32">
        <v>300.6</v>
      </c>
      <c r="E6" s="32">
        <v>303</v>
      </c>
      <c r="F6" s="32">
        <v>305</v>
      </c>
      <c r="G6" s="32">
        <v>306.6</v>
      </c>
    </row>
    <row r="7" spans="1:7" ht="84" customHeight="1">
      <c r="A7" s="10" t="s">
        <v>182</v>
      </c>
      <c r="B7" s="22" t="s">
        <v>183</v>
      </c>
      <c r="C7" s="10" t="s">
        <v>184</v>
      </c>
      <c r="D7" s="10">
        <v>49.2</v>
      </c>
      <c r="E7" s="32">
        <v>49.4</v>
      </c>
      <c r="F7" s="10">
        <v>49.7</v>
      </c>
      <c r="G7" s="10">
        <v>49.9</v>
      </c>
    </row>
    <row r="8" spans="1:7" ht="24.75" customHeight="1">
      <c r="A8" s="61" t="s">
        <v>185</v>
      </c>
      <c r="B8" s="61"/>
      <c r="C8" s="61"/>
      <c r="D8" s="61"/>
      <c r="E8" s="61"/>
      <c r="F8" s="61"/>
      <c r="G8" s="61"/>
    </row>
    <row r="9" spans="1:7" ht="91.5" customHeight="1">
      <c r="A9" s="21" t="s">
        <v>98</v>
      </c>
      <c r="B9" s="22" t="s">
        <v>186</v>
      </c>
      <c r="C9" s="10" t="s">
        <v>181</v>
      </c>
      <c r="D9" s="33">
        <v>5</v>
      </c>
      <c r="E9" s="33">
        <v>3</v>
      </c>
      <c r="F9" s="33">
        <v>3</v>
      </c>
      <c r="G9" s="55">
        <v>4</v>
      </c>
    </row>
    <row r="10" spans="1:7" ht="15.75" customHeight="1">
      <c r="A10" s="21"/>
      <c r="B10" s="34" t="s">
        <v>187</v>
      </c>
      <c r="C10" s="10" t="s">
        <v>181</v>
      </c>
      <c r="D10" s="33">
        <v>6</v>
      </c>
      <c r="E10" s="33">
        <v>3</v>
      </c>
      <c r="F10" s="33">
        <v>3</v>
      </c>
      <c r="G10" s="55">
        <v>4</v>
      </c>
    </row>
    <row r="11" spans="1:7" ht="91.5" customHeight="1">
      <c r="A11" s="21" t="s">
        <v>101</v>
      </c>
      <c r="B11" s="22" t="s">
        <v>102</v>
      </c>
      <c r="C11" s="10"/>
      <c r="D11" s="35"/>
      <c r="E11" s="35"/>
      <c r="F11" s="35"/>
      <c r="G11" s="35"/>
    </row>
    <row r="12" spans="1:7" ht="12.75" customHeight="1">
      <c r="A12" s="79" t="s">
        <v>188</v>
      </c>
      <c r="B12" s="36" t="s">
        <v>189</v>
      </c>
      <c r="C12" s="37"/>
      <c r="D12" s="35"/>
      <c r="E12" s="35"/>
      <c r="F12" s="35"/>
      <c r="G12" s="35"/>
    </row>
    <row r="13" spans="1:7" ht="12.75">
      <c r="A13" s="79"/>
      <c r="B13" s="38" t="s">
        <v>190</v>
      </c>
      <c r="C13" s="37" t="s">
        <v>181</v>
      </c>
      <c r="D13" s="39">
        <v>14</v>
      </c>
      <c r="E13" s="39">
        <v>16</v>
      </c>
      <c r="F13" s="39">
        <v>16</v>
      </c>
      <c r="G13" s="39">
        <v>16</v>
      </c>
    </row>
    <row r="14" spans="1:7" ht="17.25" customHeight="1">
      <c r="A14" s="79"/>
      <c r="B14" s="38" t="s">
        <v>191</v>
      </c>
      <c r="C14" s="37" t="s">
        <v>192</v>
      </c>
      <c r="D14" s="32">
        <v>887.2</v>
      </c>
      <c r="E14" s="32">
        <v>914.6</v>
      </c>
      <c r="F14" s="32">
        <v>914.6</v>
      </c>
      <c r="G14" s="32">
        <v>914.6</v>
      </c>
    </row>
    <row r="15" spans="1:7" ht="67.5" customHeight="1">
      <c r="A15" s="79" t="s">
        <v>193</v>
      </c>
      <c r="B15" s="36" t="s">
        <v>194</v>
      </c>
      <c r="C15" s="37"/>
      <c r="D15" s="35"/>
      <c r="E15" s="35"/>
      <c r="F15" s="35"/>
      <c r="G15" s="35"/>
    </row>
    <row r="16" spans="1:7" ht="12.75">
      <c r="A16" s="79"/>
      <c r="B16" s="38" t="s">
        <v>190</v>
      </c>
      <c r="C16" s="37" t="s">
        <v>181</v>
      </c>
      <c r="D16" s="39">
        <v>7</v>
      </c>
      <c r="E16" s="39"/>
      <c r="F16" s="39"/>
      <c r="G16" s="39"/>
    </row>
    <row r="17" spans="1:7" ht="17.25" customHeight="1">
      <c r="A17" s="79"/>
      <c r="B17" s="38" t="s">
        <v>191</v>
      </c>
      <c r="C17" s="37" t="s">
        <v>192</v>
      </c>
      <c r="D17" s="39">
        <v>674.6</v>
      </c>
      <c r="E17" s="32"/>
      <c r="F17" s="32"/>
      <c r="G17" s="32"/>
    </row>
    <row r="18" spans="1:7" ht="12.75" customHeight="1">
      <c r="A18" s="79" t="s">
        <v>195</v>
      </c>
      <c r="B18" s="36" t="s">
        <v>196</v>
      </c>
      <c r="C18" s="37"/>
      <c r="D18" s="35"/>
      <c r="E18" s="35"/>
      <c r="F18" s="35"/>
      <c r="G18" s="35"/>
    </row>
    <row r="19" spans="1:7" ht="12.75">
      <c r="A19" s="79"/>
      <c r="B19" s="38" t="s">
        <v>190</v>
      </c>
      <c r="C19" s="37" t="s">
        <v>181</v>
      </c>
      <c r="D19" s="39">
        <v>9</v>
      </c>
      <c r="E19" s="39">
        <v>6</v>
      </c>
      <c r="F19" s="39">
        <v>6</v>
      </c>
      <c r="G19" s="39">
        <v>6</v>
      </c>
    </row>
    <row r="20" spans="1:7" ht="17.25" customHeight="1">
      <c r="A20" s="79"/>
      <c r="B20" s="38" t="s">
        <v>191</v>
      </c>
      <c r="C20" s="37" t="s">
        <v>192</v>
      </c>
      <c r="D20" s="32">
        <v>1141.2</v>
      </c>
      <c r="E20" s="32">
        <v>867.3</v>
      </c>
      <c r="F20" s="32">
        <v>867.3</v>
      </c>
      <c r="G20" s="32">
        <v>867.3</v>
      </c>
    </row>
    <row r="21" spans="1:7" ht="13.5" customHeight="1">
      <c r="A21" s="61" t="s">
        <v>197</v>
      </c>
      <c r="B21" s="61"/>
      <c r="C21" s="61"/>
      <c r="D21" s="61"/>
      <c r="E21" s="61"/>
      <c r="F21" s="61"/>
      <c r="G21" s="61"/>
    </row>
    <row r="22" spans="1:7" ht="70.5" customHeight="1">
      <c r="A22" s="79" t="s">
        <v>105</v>
      </c>
      <c r="B22" s="22" t="s">
        <v>106</v>
      </c>
      <c r="C22" s="10"/>
      <c r="D22" s="33"/>
      <c r="E22" s="33"/>
      <c r="F22" s="33"/>
      <c r="G22" s="33"/>
    </row>
    <row r="23" spans="1:7" ht="24.75" customHeight="1">
      <c r="A23" s="79"/>
      <c r="B23" s="40" t="s">
        <v>198</v>
      </c>
      <c r="C23" s="10" t="s">
        <v>181</v>
      </c>
      <c r="D23" s="33">
        <v>2339</v>
      </c>
      <c r="E23" s="33">
        <v>1100</v>
      </c>
      <c r="F23" s="33">
        <v>1100</v>
      </c>
      <c r="G23" s="33">
        <v>1100</v>
      </c>
    </row>
    <row r="24" spans="1:7" ht="49.5" customHeight="1">
      <c r="A24" s="79"/>
      <c r="B24" s="40" t="s">
        <v>199</v>
      </c>
      <c r="C24" s="10" t="s">
        <v>181</v>
      </c>
      <c r="D24" s="33">
        <v>51</v>
      </c>
      <c r="E24" s="33">
        <v>40</v>
      </c>
      <c r="F24" s="33">
        <v>40</v>
      </c>
      <c r="G24" s="33">
        <v>40</v>
      </c>
    </row>
    <row r="25" spans="1:7" ht="158.25" customHeight="1">
      <c r="A25" s="79" t="s">
        <v>107</v>
      </c>
      <c r="B25" s="22" t="s">
        <v>200</v>
      </c>
      <c r="C25" s="10"/>
      <c r="D25" s="41"/>
      <c r="E25" s="41"/>
      <c r="F25" s="41"/>
      <c r="G25" s="41"/>
    </row>
    <row r="26" spans="1:7" ht="12.75">
      <c r="A26" s="79"/>
      <c r="B26" s="40" t="s">
        <v>201</v>
      </c>
      <c r="C26" s="10" t="s">
        <v>181</v>
      </c>
      <c r="D26" s="33">
        <v>27</v>
      </c>
      <c r="E26" s="33">
        <v>25</v>
      </c>
      <c r="F26" s="33">
        <v>25</v>
      </c>
      <c r="G26" s="33">
        <v>25</v>
      </c>
    </row>
    <row r="27" spans="1:7" ht="12.75">
      <c r="A27" s="79"/>
      <c r="B27" s="40" t="s">
        <v>202</v>
      </c>
      <c r="C27" s="10" t="s">
        <v>203</v>
      </c>
      <c r="D27" s="33">
        <v>491</v>
      </c>
      <c r="E27" s="33">
        <v>450</v>
      </c>
      <c r="F27" s="33">
        <v>450</v>
      </c>
      <c r="G27" s="33">
        <v>450</v>
      </c>
    </row>
    <row r="28" spans="1:7" ht="92.25">
      <c r="A28" s="21" t="s">
        <v>109</v>
      </c>
      <c r="B28" s="22" t="s">
        <v>204</v>
      </c>
      <c r="C28" s="10" t="s">
        <v>205</v>
      </c>
      <c r="D28" s="33">
        <v>12</v>
      </c>
      <c r="E28" s="33">
        <v>12</v>
      </c>
      <c r="F28" s="33">
        <v>12</v>
      </c>
      <c r="G28" s="33">
        <v>12</v>
      </c>
    </row>
    <row r="29" spans="1:7" s="25" customFormat="1" ht="39">
      <c r="A29" s="21" t="s">
        <v>111</v>
      </c>
      <c r="B29" s="36" t="s">
        <v>112</v>
      </c>
      <c r="C29" s="10" t="s">
        <v>181</v>
      </c>
      <c r="D29" s="32" t="s">
        <v>206</v>
      </c>
      <c r="E29" s="32" t="s">
        <v>206</v>
      </c>
      <c r="F29" s="39">
        <v>2</v>
      </c>
      <c r="G29" s="39">
        <v>3</v>
      </c>
    </row>
    <row r="30" spans="1:7" s="25" customFormat="1" ht="66">
      <c r="A30" s="21" t="s">
        <v>113</v>
      </c>
      <c r="B30" s="36" t="s">
        <v>207</v>
      </c>
      <c r="C30" s="10" t="s">
        <v>181</v>
      </c>
      <c r="D30" s="32" t="s">
        <v>206</v>
      </c>
      <c r="E30" s="32" t="s">
        <v>206</v>
      </c>
      <c r="F30" s="39">
        <v>1</v>
      </c>
      <c r="G30" s="39">
        <v>1</v>
      </c>
    </row>
    <row r="31" spans="1:7" s="25" customFormat="1" ht="117.75" customHeight="1">
      <c r="A31" s="21" t="s">
        <v>115</v>
      </c>
      <c r="B31" s="36" t="s">
        <v>116</v>
      </c>
      <c r="C31" s="10" t="s">
        <v>181</v>
      </c>
      <c r="D31" s="32" t="s">
        <v>206</v>
      </c>
      <c r="E31" s="32" t="s">
        <v>206</v>
      </c>
      <c r="F31" s="39">
        <v>4</v>
      </c>
      <c r="G31" s="39">
        <v>4</v>
      </c>
    </row>
    <row r="32" spans="1:7" ht="27" customHeight="1">
      <c r="A32" s="61" t="s">
        <v>208</v>
      </c>
      <c r="B32" s="61"/>
      <c r="C32" s="61"/>
      <c r="D32" s="61"/>
      <c r="E32" s="61"/>
      <c r="F32" s="61"/>
      <c r="G32" s="61"/>
    </row>
    <row r="33" spans="1:7" ht="54.75" customHeight="1">
      <c r="A33" s="21" t="s">
        <v>118</v>
      </c>
      <c r="B33" s="22" t="s">
        <v>209</v>
      </c>
      <c r="C33" s="10" t="s">
        <v>181</v>
      </c>
      <c r="D33" s="33">
        <v>3</v>
      </c>
      <c r="E33" s="33">
        <v>2</v>
      </c>
      <c r="F33" s="33">
        <v>2</v>
      </c>
      <c r="G33" s="33">
        <v>2</v>
      </c>
    </row>
    <row r="34" spans="1:7" ht="54.75" customHeight="1">
      <c r="A34" s="21" t="s">
        <v>119</v>
      </c>
      <c r="B34" s="22" t="s">
        <v>120</v>
      </c>
      <c r="C34" s="10" t="s">
        <v>181</v>
      </c>
      <c r="D34" s="33" t="s">
        <v>206</v>
      </c>
      <c r="E34" s="33" t="s">
        <v>210</v>
      </c>
      <c r="F34" s="33">
        <v>1</v>
      </c>
      <c r="G34" s="33">
        <v>1</v>
      </c>
    </row>
    <row r="35" spans="1:7" ht="54.75" customHeight="1">
      <c r="A35" s="21" t="s">
        <v>122</v>
      </c>
      <c r="B35" s="22" t="s">
        <v>123</v>
      </c>
      <c r="C35" s="10" t="s">
        <v>181</v>
      </c>
      <c r="D35" s="33" t="s">
        <v>206</v>
      </c>
      <c r="E35" s="33" t="s">
        <v>210</v>
      </c>
      <c r="F35" s="33">
        <v>1</v>
      </c>
      <c r="G35" s="33">
        <v>1</v>
      </c>
    </row>
    <row r="36" spans="1:7" ht="54.75" customHeight="1">
      <c r="A36" s="21" t="s">
        <v>124</v>
      </c>
      <c r="B36" s="22" t="s">
        <v>211</v>
      </c>
      <c r="C36" s="10" t="s">
        <v>181</v>
      </c>
      <c r="D36" s="33" t="s">
        <v>206</v>
      </c>
      <c r="E36" s="33" t="s">
        <v>210</v>
      </c>
      <c r="F36" s="33">
        <v>7</v>
      </c>
      <c r="G36" s="33">
        <v>7</v>
      </c>
    </row>
    <row r="37" spans="1:7" ht="54.75" customHeight="1">
      <c r="A37" s="21" t="s">
        <v>212</v>
      </c>
      <c r="B37" s="22" t="s">
        <v>213</v>
      </c>
      <c r="C37" s="10" t="s">
        <v>184</v>
      </c>
      <c r="D37" s="33" t="s">
        <v>206</v>
      </c>
      <c r="E37" s="33" t="s">
        <v>210</v>
      </c>
      <c r="F37" s="33"/>
      <c r="G37" s="33"/>
    </row>
    <row r="38" spans="1:7" ht="27" customHeight="1">
      <c r="A38" s="61" t="s">
        <v>214</v>
      </c>
      <c r="B38" s="61"/>
      <c r="C38" s="61"/>
      <c r="D38" s="61"/>
      <c r="E38" s="61"/>
      <c r="F38" s="61"/>
      <c r="G38" s="61"/>
    </row>
    <row r="39" spans="1:7" ht="54.75" customHeight="1">
      <c r="A39" s="21" t="s">
        <v>127</v>
      </c>
      <c r="B39" s="22" t="s">
        <v>215</v>
      </c>
      <c r="C39" s="10" t="s">
        <v>181</v>
      </c>
      <c r="D39" s="33">
        <v>1</v>
      </c>
      <c r="E39" s="33">
        <v>1</v>
      </c>
      <c r="F39" s="33">
        <v>1</v>
      </c>
      <c r="G39" s="33">
        <v>1</v>
      </c>
    </row>
    <row r="40" spans="1:7" ht="27" customHeight="1">
      <c r="A40" s="61" t="s">
        <v>216</v>
      </c>
      <c r="B40" s="61"/>
      <c r="C40" s="61"/>
      <c r="D40" s="61"/>
      <c r="E40" s="61"/>
      <c r="F40" s="61"/>
      <c r="G40" s="61"/>
    </row>
    <row r="41" spans="1:7" ht="54.75" customHeight="1">
      <c r="A41" s="21" t="s">
        <v>29</v>
      </c>
      <c r="B41" s="22" t="s">
        <v>217</v>
      </c>
      <c r="C41" s="10" t="s">
        <v>181</v>
      </c>
      <c r="D41" s="33">
        <v>386</v>
      </c>
      <c r="E41" s="33">
        <v>404</v>
      </c>
      <c r="F41" s="33">
        <v>360</v>
      </c>
      <c r="G41" s="33">
        <v>324</v>
      </c>
    </row>
    <row r="42" spans="1:7" s="42" customFormat="1" ht="12.75" customHeight="1">
      <c r="A42" s="61" t="s">
        <v>218</v>
      </c>
      <c r="B42" s="61"/>
      <c r="C42" s="61"/>
      <c r="D42" s="61"/>
      <c r="E42" s="61"/>
      <c r="F42" s="61"/>
      <c r="G42" s="61"/>
    </row>
    <row r="43" spans="1:7" ht="26.25">
      <c r="A43" s="21" t="s">
        <v>133</v>
      </c>
      <c r="B43" s="22" t="s">
        <v>219</v>
      </c>
      <c r="C43" s="10" t="s">
        <v>181</v>
      </c>
      <c r="D43" s="33">
        <v>1</v>
      </c>
      <c r="E43" s="33"/>
      <c r="F43" s="33"/>
      <c r="G43" s="33"/>
    </row>
    <row r="44" spans="1:7" ht="12.75" customHeight="1">
      <c r="A44" s="61" t="s">
        <v>220</v>
      </c>
      <c r="B44" s="61"/>
      <c r="C44" s="61"/>
      <c r="D44" s="61"/>
      <c r="E44" s="61"/>
      <c r="F44" s="61"/>
      <c r="G44" s="61"/>
    </row>
    <row r="45" spans="1:7" ht="12.75">
      <c r="A45" s="21" t="s">
        <v>138</v>
      </c>
      <c r="B45" s="22" t="s">
        <v>221</v>
      </c>
      <c r="C45" s="10" t="s">
        <v>192</v>
      </c>
      <c r="D45" s="32">
        <v>887.2</v>
      </c>
      <c r="E45" s="32">
        <v>914.6</v>
      </c>
      <c r="F45" s="32">
        <v>914.6</v>
      </c>
      <c r="G45" s="32">
        <v>914.6</v>
      </c>
    </row>
    <row r="46" spans="1:7" ht="32.25" customHeight="1">
      <c r="A46" s="74" t="s">
        <v>222</v>
      </c>
      <c r="B46" s="74"/>
      <c r="C46" s="74"/>
      <c r="D46" s="74"/>
      <c r="E46" s="74"/>
      <c r="F46" s="74"/>
      <c r="G46" s="74"/>
    </row>
    <row r="47" spans="1:7" ht="12.75">
      <c r="A47" s="43" t="s">
        <v>223</v>
      </c>
      <c r="B47" s="44" t="s">
        <v>224</v>
      </c>
      <c r="C47" s="45" t="s">
        <v>181</v>
      </c>
      <c r="D47" s="46">
        <v>3</v>
      </c>
      <c r="E47" s="46">
        <v>3</v>
      </c>
      <c r="F47" s="46">
        <v>3</v>
      </c>
      <c r="G47" s="46">
        <v>3</v>
      </c>
    </row>
    <row r="48" spans="1:7" ht="39">
      <c r="A48" s="43" t="s">
        <v>225</v>
      </c>
      <c r="B48" s="22" t="s">
        <v>226</v>
      </c>
      <c r="C48" s="45" t="s">
        <v>184</v>
      </c>
      <c r="D48" s="45">
        <v>100</v>
      </c>
      <c r="E48" s="45">
        <v>100</v>
      </c>
      <c r="F48" s="45">
        <v>100</v>
      </c>
      <c r="G48" s="45">
        <v>100</v>
      </c>
    </row>
    <row r="49" spans="1:7" ht="26.25">
      <c r="A49" s="43" t="s">
        <v>227</v>
      </c>
      <c r="B49" s="44" t="s">
        <v>228</v>
      </c>
      <c r="C49" s="45" t="s">
        <v>181</v>
      </c>
      <c r="D49" s="47">
        <v>7</v>
      </c>
      <c r="E49" s="47">
        <v>7</v>
      </c>
      <c r="F49" s="47">
        <v>7</v>
      </c>
      <c r="G49" s="47">
        <v>7</v>
      </c>
    </row>
    <row r="50" spans="1:7" ht="12.75" customHeight="1">
      <c r="A50" s="90" t="s">
        <v>229</v>
      </c>
      <c r="B50" s="44" t="s">
        <v>230</v>
      </c>
      <c r="C50" s="91" t="s">
        <v>181</v>
      </c>
      <c r="D50" s="48"/>
      <c r="E50" s="48"/>
      <c r="F50" s="48"/>
      <c r="G50" s="48"/>
    </row>
    <row r="51" spans="1:7" ht="12.75">
      <c r="A51" s="90"/>
      <c r="B51" s="49" t="s">
        <v>231</v>
      </c>
      <c r="C51" s="91"/>
      <c r="D51" s="50">
        <v>6</v>
      </c>
      <c r="E51" s="50">
        <v>7</v>
      </c>
      <c r="F51" s="50">
        <v>8</v>
      </c>
      <c r="G51" s="50">
        <v>8</v>
      </c>
    </row>
    <row r="52" spans="1:7" ht="12.75">
      <c r="A52" s="90"/>
      <c r="B52" s="49" t="s">
        <v>232</v>
      </c>
      <c r="C52" s="91" t="s">
        <v>181</v>
      </c>
      <c r="D52" s="50">
        <v>105</v>
      </c>
      <c r="E52" s="50">
        <v>105</v>
      </c>
      <c r="F52" s="50">
        <v>105</v>
      </c>
      <c r="G52" s="50">
        <v>105</v>
      </c>
    </row>
    <row r="53" spans="1:7" ht="26.25">
      <c r="A53" s="43" t="s">
        <v>233</v>
      </c>
      <c r="B53" s="44" t="s">
        <v>234</v>
      </c>
      <c r="C53" s="45" t="s">
        <v>181</v>
      </c>
      <c r="D53" s="47">
        <v>3</v>
      </c>
      <c r="E53" s="47">
        <v>3</v>
      </c>
      <c r="F53" s="47">
        <v>3</v>
      </c>
      <c r="G53" s="47">
        <v>3</v>
      </c>
    </row>
    <row r="54" spans="1:7" ht="52.5">
      <c r="A54" s="43" t="s">
        <v>235</v>
      </c>
      <c r="B54" s="44" t="s">
        <v>236</v>
      </c>
      <c r="C54" s="45" t="s">
        <v>181</v>
      </c>
      <c r="D54" s="47">
        <v>105</v>
      </c>
      <c r="E54" s="47">
        <v>105</v>
      </c>
      <c r="F54" s="47">
        <v>105</v>
      </c>
      <c r="G54" s="47">
        <v>105</v>
      </c>
    </row>
    <row r="55" spans="1:7" ht="52.5">
      <c r="A55" s="43">
        <v>7</v>
      </c>
      <c r="B55" s="44" t="s">
        <v>237</v>
      </c>
      <c r="C55" s="45" t="s">
        <v>181</v>
      </c>
      <c r="D55" s="47">
        <v>4</v>
      </c>
      <c r="E55" s="47">
        <v>4</v>
      </c>
      <c r="F55" s="47">
        <v>4</v>
      </c>
      <c r="G55" s="47">
        <v>4</v>
      </c>
    </row>
    <row r="56" spans="1:7" ht="39">
      <c r="A56" s="43" t="s">
        <v>238</v>
      </c>
      <c r="B56" s="22" t="s">
        <v>239</v>
      </c>
      <c r="C56" s="45" t="s">
        <v>181</v>
      </c>
      <c r="D56" s="47">
        <v>2</v>
      </c>
      <c r="E56" s="47">
        <v>4</v>
      </c>
      <c r="F56" s="47">
        <v>6</v>
      </c>
      <c r="G56" s="47">
        <v>7</v>
      </c>
    </row>
    <row r="57" spans="1:7" ht="12.75">
      <c r="A57" s="43" t="s">
        <v>240</v>
      </c>
      <c r="B57" s="22" t="s">
        <v>241</v>
      </c>
      <c r="C57" s="45" t="s">
        <v>242</v>
      </c>
      <c r="D57" s="47"/>
      <c r="E57" s="47"/>
      <c r="F57" s="47">
        <v>58</v>
      </c>
      <c r="G57" s="54">
        <v>2300</v>
      </c>
    </row>
    <row r="58" spans="1:7" ht="45.75" customHeight="1">
      <c r="A58" s="74" t="s">
        <v>171</v>
      </c>
      <c r="B58" s="74"/>
      <c r="C58" s="74"/>
      <c r="D58" s="74"/>
      <c r="E58" s="74"/>
      <c r="F58" s="74"/>
      <c r="G58" s="74"/>
    </row>
    <row r="59" spans="1:7" ht="39">
      <c r="A59" s="10" t="s">
        <v>243</v>
      </c>
      <c r="B59" s="22" t="s">
        <v>244</v>
      </c>
      <c r="C59" s="10" t="s">
        <v>245</v>
      </c>
      <c r="D59" s="32">
        <v>14143</v>
      </c>
      <c r="E59" s="32">
        <v>15749.6</v>
      </c>
      <c r="F59" s="32">
        <v>16561.9</v>
      </c>
      <c r="G59" s="32">
        <v>17058</v>
      </c>
    </row>
    <row r="60" spans="1:7" ht="118.5">
      <c r="A60" s="10" t="s">
        <v>74</v>
      </c>
      <c r="B60" s="22" t="s">
        <v>246</v>
      </c>
      <c r="C60" s="10" t="s">
        <v>184</v>
      </c>
      <c r="D60" s="32" t="s">
        <v>210</v>
      </c>
      <c r="E60" s="32">
        <v>75</v>
      </c>
      <c r="F60" s="32">
        <v>75</v>
      </c>
      <c r="G60" s="32">
        <v>75</v>
      </c>
    </row>
  </sheetData>
  <sheetProtection selectLockedCells="1" selectUnlockedCells="1"/>
  <mergeCells count="23">
    <mergeCell ref="B1:G1"/>
    <mergeCell ref="A2:G2"/>
    <mergeCell ref="A3:A4"/>
    <mergeCell ref="B3:B4"/>
    <mergeCell ref="C3:C4"/>
    <mergeCell ref="D3:G3"/>
    <mergeCell ref="A42:G42"/>
    <mergeCell ref="A5:G5"/>
    <mergeCell ref="A8:G8"/>
    <mergeCell ref="A12:A14"/>
    <mergeCell ref="A15:A17"/>
    <mergeCell ref="A18:A20"/>
    <mergeCell ref="A21:G21"/>
    <mergeCell ref="A44:G44"/>
    <mergeCell ref="A46:G46"/>
    <mergeCell ref="A50:A52"/>
    <mergeCell ref="C50:C52"/>
    <mergeCell ref="A58:G58"/>
    <mergeCell ref="A22:A24"/>
    <mergeCell ref="A25:A27"/>
    <mergeCell ref="A32:G32"/>
    <mergeCell ref="A38:G38"/>
    <mergeCell ref="A40:G40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Степанова</cp:lastModifiedBy>
  <cp:lastPrinted>2019-02-13T06:36:38Z</cp:lastPrinted>
  <dcterms:created xsi:type="dcterms:W3CDTF">2018-12-20T11:19:06Z</dcterms:created>
  <dcterms:modified xsi:type="dcterms:W3CDTF">2019-02-13T06:58:59Z</dcterms:modified>
  <cp:category/>
  <cp:version/>
  <cp:contentType/>
  <cp:contentStatus/>
</cp:coreProperties>
</file>