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59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<sst xmlns="http://schemas.openxmlformats.org/spreadsheetml/2006/main" count="492" uniqueCount="262">
  <si>
    <t>Приложение № 2 к Программе</t>
  </si>
  <si>
    <t>ПЛАН</t>
  </si>
  <si>
    <t>реализации мероприятий муниципальной программы</t>
  </si>
  <si>
    <t>Наименование муниципальной программы, подпрограммы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</si>
  <si>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</si>
  <si>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</si>
  <si>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</si>
  <si>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</si>
  <si>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</si>
  <si>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</si>
  <si>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</si>
  <si>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</si>
  <si>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</si>
  <si>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</si>
  <si>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</si>
  <si>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Прочие источники</t>
  </si>
  <si>
    <t>Муниципальная программа «Жилищно-коммунальное хозяйство, повышение степени благоустройства и повышение безопасности дорожного движения на территории Сланцевского городского поселения на 2016-2018 годы»</t>
  </si>
  <si>
    <t>Комитет ЖКХ, транспорта и инфраструктуры администрации Сланцевского муниципального района</t>
  </si>
  <si>
    <t>ИТОГО</t>
  </si>
  <si>
    <t>Подпрограмма 1 «Жилищно-коммунальное хозяйство»</t>
  </si>
  <si>
    <t>Основное мероприятие 1.1.</t>
  </si>
  <si>
    <t>Помощь пострадавшим при пожаре</t>
  </si>
  <si>
    <t>Основное мероприятие 1.2. Актуализация схемы теплоснабжения муниципального образования Сланцевское городского поселение Сланцевского муниципального района Ленинградской области.</t>
  </si>
  <si>
    <t>Основное мероприятие 1.3. Разработка муниципальной программы «Энергосбережение в муниципальном образовании Сланцевское городское поселение».</t>
  </si>
  <si>
    <t>Основное мероприятие 1.4.</t>
  </si>
  <si>
    <t>Субсидия на возмещение части затрат МП «ККП» при оказании банных услуг населению.</t>
  </si>
  <si>
    <t>Основное мероприятие 1.5. Разработка проектов зон санитарной охраны источников водоснабжения.</t>
  </si>
  <si>
    <t>Основное мероприятие 1.6. Проведение капитального ремонта МКД в рамках реализации ФЗ от 21.07.2007 № 185-ФЗ «О Фонде содействия реформированию жилищно-коммунального хозяйства»</t>
  </si>
  <si>
    <t>Итого по подпрограмме 1</t>
  </si>
  <si>
    <t>Подпрограмма 2 «Повышение степени благоустройства территории Сланцевского городского поселения»</t>
  </si>
  <si>
    <t>Основное мероприятие 2.1. Ликвидация несанкционированных свалок твердых бытовых отходов на территории Сланцевского городского поселения</t>
  </si>
  <si>
    <t>Основное мероприятие 2.2. Содержание свободных территорий Сланцевского городского поселения</t>
  </si>
  <si>
    <t>Основное мероприятие 2.3. Содержание городского кладбища в п. Сосновка Сланцевского городского поселения</t>
  </si>
  <si>
    <t>Основное мероприятие 2.4.</t>
  </si>
  <si>
    <t>Содержание городского общественного туалета, расположенного по адресу г. Сланцы, ул. Ленина, в т.ч. выполнение работ по ремонту системы водоснабжения здания городского туалета</t>
  </si>
  <si>
    <t>Основное мероприятие 2.5.</t>
  </si>
  <si>
    <t>Снос и формовочная обрезка деревьев</t>
  </si>
  <si>
    <t>Основное мероприятие 2.6. Проведение акарицидной (противоклещевой) обработки территории мест массового отдыха Сланцевского городского поселения</t>
  </si>
  <si>
    <t>Основное мероприятие 2.7. Канализация и очистка ливневых стоков</t>
  </si>
  <si>
    <t>Основное мероприятие 2.8. Техническое обслуживание и содержание канализационной насосной станции ливневых стоков</t>
  </si>
  <si>
    <t>Основное мероприятие 2.9. Эксплуатационно-техническое обслуживание и содержание сетей уличного освещения Сланцевского городского поселения</t>
  </si>
  <si>
    <t>Основное мероприятие 2.10.</t>
  </si>
  <si>
    <t>Уличное освещение</t>
  </si>
  <si>
    <t>Основное мероприятие 2.11. Проведение неотложных аварийно-восстановительных работ на сетях уличного освещения Сланцевского городского поселения</t>
  </si>
  <si>
    <t>Основное мероприятие 2.12. Озеленение территории Сланцевского городского поселения</t>
  </si>
  <si>
    <t>Основное мероприятие 2.13. Содержание памятных мест и мест массового отдыха жителей города (прочие мероприятия по благоустройству территории Сланцевского городского поселения)</t>
  </si>
  <si>
    <t>Комитет ЖКХ, транспорта и инфраструктуры администрации Сланцевского муниципального района,</t>
  </si>
  <si>
    <t>Комитет по строительству и архитектуре администрации Сланцевского муниципального района</t>
  </si>
  <si>
    <t>Основное мероприятие 2.14.</t>
  </si>
  <si>
    <t>Ремонт системы ливневой канализации г. Сланцы</t>
  </si>
  <si>
    <t>Основное мероприятие 2.15. Приобретение и установка детских площадок</t>
  </si>
  <si>
    <t>Основное мероприятие 2.16.</t>
  </si>
  <si>
    <t>Внесение изменений в Генеральную схему санитарной очистки территории Сланцевского городского поселения</t>
  </si>
  <si>
    <t>Основное мероприятие 2.17.</t>
  </si>
  <si>
    <t>Ревизия системы ливневой канализации</t>
  </si>
  <si>
    <t>Основное мероприятие 2.18. Реализация энергосервисного контракта</t>
  </si>
  <si>
    <t>Основное мероприятие 2.19. Реконструкция щитов уличного освещения</t>
  </si>
  <si>
    <t>Основное мероприятие 2.20.</t>
  </si>
  <si>
    <t>Обустройство остановочных павильонов</t>
  </si>
  <si>
    <t>Основное мероприятие 2.21. Приобретение и установка осветительного оборудования для мемориала братская могила воинов советской армии, погибших в годы ВОВ 1941-1945 «Северная окраина»</t>
  </si>
  <si>
    <t>Основное мероприятие 2.22.</t>
  </si>
  <si>
    <t>Расходы на подготовку и проведение мероприятий, посвященных Дню образования Ленинградской области, всего:</t>
  </si>
  <si>
    <t>2.22.1. Приобретение и установка светоотражающих элементов на опоры уличного освещения</t>
  </si>
  <si>
    <t>2.22.2. Благоустройство территории СГП (работы по озеленению)</t>
  </si>
  <si>
    <t>2.22.3. Благоустройство территорий улиц, площадей, территорий рекреационного назначения с их санитарной очисткой</t>
  </si>
  <si>
    <t>2.22.4. Окраска малой архитектурной формы «Въездной знак Сланцы»</t>
  </si>
  <si>
    <t>2.22.5. Благоустройство парковой зоны у берега р. Плюсса, благоустройство площадки ул. Кирова, д. 53, ремонт железобетонных колонн, расположенных на Кингисеппском шоссе</t>
  </si>
  <si>
    <t>2.22.6. Приобретение и установка осветительного оборудования для системы уличного освещения Сланцевского городского поселения на участках ул. Кирова (от ул. Леина до ул. Партизанская) и на ул. Ленина (от ул. Кирова до Комсомольского шоссе)</t>
  </si>
  <si>
    <t>2.22.7. Благоустройство территории МКУК ГДК</t>
  </si>
  <si>
    <t>2.22.8. Приобретение и установка остановочных павильонов</t>
  </si>
  <si>
    <t>2.22.9. Приобретение и установка урн</t>
  </si>
  <si>
    <t>2.22.10. Приобретение установка скамеек</t>
  </si>
  <si>
    <t>2.22.11. Приобретения и установка конструкций озеленения</t>
  </si>
  <si>
    <t>2.22.12. Приобретение навесных цветочниц</t>
  </si>
  <si>
    <t>Итого по подпрограмме 2</t>
  </si>
  <si>
    <t>Подпрограмма 3 «Повышение безопасности дорожного движения»</t>
  </si>
  <si>
    <t>Основное мероприятие 3.1. Содержание дорог и дорожных сооружений</t>
  </si>
  <si>
    <t>Основное мероприятие 3.2. Выполнение работ по нанесению горизонтальной дорожной разметки</t>
  </si>
  <si>
    <t>Основное мероприятие 3.3. Выполнение работ по обслуживанию технических средств организации дорожного движения на территории Сланцевского городского поселения</t>
  </si>
  <si>
    <t>Основное мероприятие 3.4. Установка остановочных павильонов</t>
  </si>
  <si>
    <t>Основное мероприятие 3.5. Реализация решений, принятых на заседании комиссии по обеспечению безопасности дорожного движения</t>
  </si>
  <si>
    <t>Основное мероприятие 3.6.</t>
  </si>
  <si>
    <t>Внесение изменений в Проект организации дорожного движения на территории МО Сланцевское городское поселение;</t>
  </si>
  <si>
    <t>Основное мероприятие 3.7. Обустройство светофорного поста на перекрестке пересечение ул. Первостроителей</t>
  </si>
  <si>
    <t>Основное мероприятие 3.8. Установка дорожных знаков на территории Сланцевского городского поселения в соответствии с Проектом организации дорожного движения</t>
  </si>
  <si>
    <t>Основное мероприятие 3.9.</t>
  </si>
  <si>
    <t>Внесение изменений в Проект организации дорожного движения на территории МО Сланцевское городское поселение</t>
  </si>
  <si>
    <t>Основное мероприятие 3.10.</t>
  </si>
  <si>
    <t>Оценка технического состояния автомобильных дорог общего пользования местного значения</t>
  </si>
  <si>
    <t>Итого по подпрограмме 3</t>
  </si>
  <si>
    <t>Подпрограмма 4 «Развитие части территории Сланцевского городского поселения»</t>
  </si>
  <si>
    <t>Основное мероприятие 4.1.</t>
  </si>
  <si>
    <t>Ремонт автомобильных дорог общего пользования местного значения, расположенных в границах населенных пунктов Сланцевского городского поселения, с асфальтобетонным и грунтовым покрытием</t>
  </si>
  <si>
    <t>Итого по подпрограмме 4</t>
  </si>
  <si>
    <t>Подпрограмма 5 «Капитальный ремонт и ремонт автомобильных дорог общего пользования местного значения и дворовых территорий многоквартирных домов»</t>
  </si>
  <si>
    <t>Основное мероприятие 5.1</t>
  </si>
  <si>
    <t>Ремонт дорог общего пользования местного значения, ВСЕГО:</t>
  </si>
  <si>
    <t>Из них:</t>
  </si>
  <si>
    <t>Ремонт дорог общего пользования местного значения,</t>
  </si>
  <si>
    <t>ремонт дорог общего пользования местного значения к проведению Дня образования Лен. области</t>
  </si>
  <si>
    <t>ремонт автомобильных дорог общего пользования местного значения по объектам 2016 года, ВСЕГО:</t>
  </si>
  <si>
    <t>5.1.1. Ремонт асфальтобетонного покрытия дороги общего пользования местного значения ул. Привокзальная в г. Сланцы Ленинградской области</t>
  </si>
  <si>
    <t>5.1.2. Ремонт асфальтобетонного покрытия дороги общего пользования местного значения, имеющей приоритетный социально значимый характер</t>
  </si>
  <si>
    <t>ул. Дзержинского в гСланцы Лен.области</t>
  </si>
  <si>
    <t>5.1.3. Ремонт асфальтобетонного покрытия дороги общего пользования местного значения, имеющей приоритетный социально значимый характер</t>
  </si>
  <si>
    <t>ул. Жуковского в г. Сланцы Лен. области</t>
  </si>
  <si>
    <t>Основное мероприятие 5.2. Капитальный ремонт и ремонт дворовых территорий МКД, проездов к дворовым территориям МКД</t>
  </si>
  <si>
    <t>Основное мероприятие 5.3.</t>
  </si>
  <si>
    <t>Проведение экспертизы проектно - сметной документации, лабораторных обследований и анализа результатов</t>
  </si>
  <si>
    <t>Основное мероприятие 5.4.</t>
  </si>
  <si>
    <t>Комитет по</t>
  </si>
  <si>
    <t>Укладка тротуарной плитки</t>
  </si>
  <si>
    <t>строительству и архитектуре администрации Сланцевского муниципального района</t>
  </si>
  <si>
    <t>Итого по подпрограмме 5</t>
  </si>
  <si>
    <t>Подпрограмма 6 «Капитальный ремонт, ремонт, реконструкция наружных инженерных сетей и строительство инженерной и транспортной инфраструктуры»</t>
  </si>
  <si>
    <t>Основное мероприятие 6.1. Капитальный ремонт аварийного участка водопроводной сети протяженностью 300 п.м.ул. Спортивная на участке от жилого д. № 19 до жилого д. № 6</t>
  </si>
  <si>
    <t>Основное мероприятие 6.2. Капитальный ремонт  аварийного участка водопроводной сети протяженностью 70 п.м. ул. Кирова от жилого д. № 51/2 до жилого д. № 53</t>
  </si>
  <si>
    <t>Основное мероприятие 6.3. Капитальный ремонт сетей водопровода протяженностью 3 100 п.м.д. Б. Поля</t>
  </si>
  <si>
    <t>Основное мероприятие 6.4. Капитальный ремонт  аварийного участка водопроводной сети  протяженностью 400 п.м.ул. Ленина от жилого д. № 19а до жилого д. № 19 в по ул. Грибоедова</t>
  </si>
  <si>
    <t>Основное мероприятие 6.5. Капитальный ремонт аварийного участка водовода протяженностью 1340 п.м.от Сланцевского шоссе до ул. Ломоносова жилого д. №1</t>
  </si>
  <si>
    <t>Основное мероприятие 6.6. Капитальный ремонт аварийного участка водопроводной сети протяженностью 530 п.м.ул. Ломоносова (на участке от жилого дома № 1 до жилого дома № 23) </t>
  </si>
  <si>
    <t>Основное мероприятие 6.7.</t>
  </si>
  <si>
    <t>Замена насосного оборудования на станции 1 подъема  -3ед. станция ВОС, правый берег р. Плюсса.</t>
  </si>
  <si>
    <t>Основное мероприятие 6.8.  Капитальный ремонт коллектора протяженностью 910 п.м. д. Б. Поля от КНС № 5 до КОС Б. Поля</t>
  </si>
  <si>
    <t>Основное мероприятие 6.9.</t>
  </si>
  <si>
    <t>Капитальный ремонт канализационных сетей и коллектора протяженностью 890 п.м. промплощадка шахты им. Кирова,  ул. Комсомольское шоссе</t>
  </si>
  <si>
    <t>Основное мероприятие 6.10. Реконструкция ПНС ул. Кирова д.53</t>
  </si>
  <si>
    <t>Основное мероприятие 6.11. Капитальный ремонт участка аварийного водопровода по адресу: г. Сланцы, ул. Малопольская протяженностью 150 п.м.</t>
  </si>
  <si>
    <t>Основное мероприятие 6.12.</t>
  </si>
  <si>
    <t>Ремонт  участка аварийного водопровода по адресу: г. Сланцы, ул. Новосельская протяженностью 175 п.м.</t>
  </si>
  <si>
    <t>Основное мероприятие 6.13. Капитальный ремонт водовода протяженностью 1452 п.м.от ул. Вокзальная до ВНС № 1 (станция Бурводы)</t>
  </si>
  <si>
    <t>Основное мероприятие 6.14. Капитальный ремонт скорых фильтров - 6 шт. станция ВОС, правый берег р. Плюсса.</t>
  </si>
  <si>
    <t>Основное мероприятие 6.15. Реконструкция КОС  д. Б. Поля</t>
  </si>
  <si>
    <t>Основное мероприятие 6.16.</t>
  </si>
  <si>
    <t>Капитальный ремонт канализационной сети протяженностью 2200 п.м. ул. Ломоносова от КНС № 1 до жилого  дома №  65</t>
  </si>
  <si>
    <t>Основное мероприятие 6.17. Капитальный ремонт участка канализационной сети протяженностью 48 п.м.ул. Ш. Славы д.8</t>
  </si>
  <si>
    <t>Основное мероприятие 6.18.</t>
  </si>
  <si>
    <t>Замена магистральной теплотрассы от ТК 105 до ТК 110 по ул. Ломоносова протяженностью 1232 п.м., ду, 200 мм.</t>
  </si>
  <si>
    <t>Основное мероприятие 6.19.</t>
  </si>
  <si>
    <t>Замена магистральной теплотрассы от ТК 110 до ТК 121 по ул. Ломоносова протяженностью 1166, ду, 200 мм.</t>
  </si>
  <si>
    <t>Основное мероприятие 6.20.</t>
  </si>
  <si>
    <t>Ремонт и строительство водопроводных сетей</t>
  </si>
  <si>
    <t>В том числе по объектам:</t>
  </si>
  <si>
    <t>Замена запорно - регулирующей арматуры на главном городском водоводе Ду 700 мм (перекресток ул. Кирова — ул. Ленина); г. Сланцы</t>
  </si>
  <si>
    <t>Ремонт водопроводной сети по ул. Кирова (в районе жилого дома № 53), г. Сланцы</t>
  </si>
  <si>
    <t>Основное мероприятие 6.21. Проведение проектно-изыскательских работ:</t>
  </si>
  <si>
    <t>6.21.1. Газопровод распределительный по ул. Гавриловская и Право-Кушельская;</t>
  </si>
  <si>
    <t>6.21.2. Газопровод распределительный по ул. Красная</t>
  </si>
  <si>
    <t>6.21.3. газоснабжение жилой застройки, расположенной по ул. Льва Толстого, Дачная, Трудовая</t>
  </si>
  <si>
    <t>6.21.4. Строительство инженерной и транспортной инфраструктуры</t>
  </si>
  <si>
    <t>Основное мероприятие 6.22. Строительство газопроводов:</t>
  </si>
  <si>
    <t>6.22.1. Распределительный по ул. Красная</t>
  </si>
  <si>
    <t>6.22.2. Распределительный по ул. Гавриловская и Право-Кушельская;</t>
  </si>
  <si>
    <t>Основное мероприятие 6.23. Строительство инженерной и транспортной инфраструктуры для земельных участков, предоставленных членам многодетных семей, молодым специалистам, членам молодых семей</t>
  </si>
  <si>
    <t>Основное мероприятие 6.24. Проведение экспертизы проектно-сметной документации:</t>
  </si>
  <si>
    <t>6.24.1. Газопровод распределительный по ул. Гавриловская и Право-Кушельская;</t>
  </si>
  <si>
    <t>6.24.2. Газопровод распределительный по ул. Красная</t>
  </si>
  <si>
    <t>6.24.3. Водопроводные сети</t>
  </si>
  <si>
    <t>6.24.4. Инженерная и транспортная инфраструктура</t>
  </si>
  <si>
    <t>Основное мероприятие 6.25.</t>
  </si>
  <si>
    <t>Межевание земельных участков с постановкой на кадастровый учет и разработка проектов планировки и межевание территорий</t>
  </si>
  <si>
    <t>6.25.1. Распределительные газопроводы</t>
  </si>
  <si>
    <t>6.25.2. Водопроводные сети</t>
  </si>
  <si>
    <t>6.25.3. Инженерная и транспортная инфраструктура</t>
  </si>
  <si>
    <t>Итого по подпрограмме 6</t>
  </si>
  <si>
    <t>Основное мероприятие 1.1.  Помощь пострадавшим при пожаре</t>
  </si>
  <si>
    <t>Основное мероприятие 1.2.  Субсидия на возмещение части затрат МП "ККП" при оказании банных услуг населению</t>
  </si>
  <si>
    <t>Основное мероприятие 1.3. Разработка схемы газоснабжения и газификации муниципального образования Сланцевское городское поселение Сланцевского муниципального района Ленинградской области</t>
  </si>
  <si>
    <t>Основное мероприятие 1.4.Ремонт устройств, оборудования водопроводных и канализационных систем, другие расходы, осуществляемые в этих целях</t>
  </si>
  <si>
    <t>Основное мероприятие 2.4. Содержание городского общественного туалета, расположенного по адресу г. Сланцы, ул. Ленина, в т.ч. выполнение работ по ремонту системы водоснабжения здания городского туалета</t>
  </si>
  <si>
    <t>Основное мероприятие 2.5. Канализация и очистка ливневых стоков</t>
  </si>
  <si>
    <t>Основное мероприятие 2.6. Техническое обслуживание и содержание канализационной насосной станции ливневых стоков</t>
  </si>
  <si>
    <t>Основное мероприятие 2.7. Эксплуатационно-техническое обслуживание и содержание сетей уличного освещения Сланцевского городского поселения</t>
  </si>
  <si>
    <t>Основное мероприятие 2.8.  Уличное освещение</t>
  </si>
  <si>
    <t>Основное мероприятие 2.9. Проведение неотложных аварийно-восстановительных работ на сетях уличного освещения Сланцевского городского поселения</t>
  </si>
  <si>
    <t>Основное мероприятие 2.10. Озеленение территории Сланцевского городского поселения</t>
  </si>
  <si>
    <t>Основное мероприятие 2.11. Содержание памятных мест и мест массового отдыха жителей города (прочие мероприятия по благоустройству территории Сланцевского городского поселения)</t>
  </si>
  <si>
    <t>Основное мероприятие 2.12. Обустройство остановочных павильонов</t>
  </si>
  <si>
    <t>Основное мероприятие 2.13. Приобретение и установка осветительного оборудования для мемориала братская могила воинов советской армии, погибших в годы ВОВ 1941-1945 «Северная окраина»</t>
  </si>
  <si>
    <t>Основное мероприятие 2.14 Обустройство и ремонт пешеходных дорожек</t>
  </si>
  <si>
    <t>Основное мероприятие 2.15. Расходы на подготовку и проведение мероприятий, посвященных Дню образования Ленинградской области, всего:</t>
  </si>
  <si>
    <t>2.15.1. Приобретение и установка светоотражающих элементов на опоры уличного освещения</t>
  </si>
  <si>
    <t>2.15.2. Благоустройство территории СГП (работы по озеленению)</t>
  </si>
  <si>
    <t>2.15.3. Благоустройство территорий улиц, площадей, территорий рекреационного назначения с их санитарной очисткой</t>
  </si>
  <si>
    <t>2.15.4. Окраска малой архитектурной формы «Въездной знак Сланцы»</t>
  </si>
  <si>
    <t>2.15.5. Благоустройство парковой зоны у берега р. Плюсса, благоустройство площадки ул. Кирова, д. 53, ремонт железобетонных колонн, расположенных на Кингисеппском шоссе</t>
  </si>
  <si>
    <t>2.15.6. Приобретение и установка осветительного оборудования для системы уличного освещения Сланцевского городского поселения на участках ул. Кирова (от ул. Леина до ул. Партизанская) и на ул. Ленина (от ул. Кирова до Комсомольского шоссе)</t>
  </si>
  <si>
    <t>2.15.7. Благоустройство территории МКУК ГДК</t>
  </si>
  <si>
    <t>2.15.8. Приобретение и установка остановочных павильонов</t>
  </si>
  <si>
    <t>2.15.9. Приобретение и установка урн</t>
  </si>
  <si>
    <t>2.15.10. Приобретение установка скамеек</t>
  </si>
  <si>
    <t>2.15.11. Приобретения и установка конструкций озеленения</t>
  </si>
  <si>
    <t>2.15.12. Приобретение навесных цветочниц</t>
  </si>
  <si>
    <t>2.15.13 Устройство дорожки в парке за магазином "Муравей"</t>
  </si>
  <si>
    <t>2.15.14 Приобретение и установка урн, скамеек</t>
  </si>
  <si>
    <t>Основное мероприятие 3.4. Внесение изменений в Проект организации дорожного движения на территории МО Сланцевское городское поселение</t>
  </si>
  <si>
    <t>Основное мероприятие 3.5. Установка дорожных знаков на территории Сланцевского городского поселения в соответствии с Проектом организации дорожного движения</t>
  </si>
  <si>
    <t>Основное мероприятие 3.6.  Оценка технического состояния автомобильных дорог общего пользования местного значения</t>
  </si>
  <si>
    <t>Основное мероприятие 3.7.Разработка проекта автобусной остановки</t>
  </si>
  <si>
    <t>Основное мероприятие 4.1.  Ремонт автомобильных дорог общего пользования местного значения, расположенных в границах населенных пунктов Сланцевского городского поселения</t>
  </si>
  <si>
    <t>Комитет ЖКХ, транспорта и инфраструктуры, Комитет по строительству и архитектуре администрации Сланцевского муниципального района</t>
  </si>
  <si>
    <t>Основное мероприятие 5.1Ремонт дорог общего пользования местного значения, ВСЕГО:</t>
  </si>
  <si>
    <t>5.1.1. Капитальный ремонт и Ремонт асфальтобетонного покрытия дорог общего пользования местного значения к проведению Дня образования Ленинградской области, ВСЕГО:</t>
  </si>
  <si>
    <t>из них по объектам:</t>
  </si>
  <si>
    <t>5.1.1.1. Ремонт тротуара от больничного городка взрослая поликлиника) до моста через реку Кушелка</t>
  </si>
  <si>
    <t>5.1.2. Капитальный ремонт и Ремонт асфальтобетонного покрытия дороги общего пользования местного значения, ВСЕГО:</t>
  </si>
  <si>
    <r>
      <t xml:space="preserve">5.1.2.1.Ремонт асфальтобетонного покрытия дороги общего пользования местного значения ул. Привокзальная в г. Сланцы Ленинградской области</t>
    </r>
    <r>
      <rPr>
        <sz val="10"/>
        <rFont val="Times New Roman"/>
        <family val="1"/>
        <charset val="204"/>
      </rPr>
      <t xml:space="preserve">(</t>
    </r>
    <r>
      <rPr>
        <sz val="10"/>
        <color rgb="FF000000"/>
        <rFont val="Times New Roman"/>
        <family val="1"/>
        <charset val="204"/>
      </rPr>
      <t xml:space="preserve">L =</t>
    </r>
    <r>
      <rPr>
        <sz val="10"/>
        <rFont val="Times New Roman"/>
        <family val="1"/>
        <charset val="204"/>
      </rPr>
      <t xml:space="preserve">0,4 км.</t>
    </r>
    <r>
      <rPr>
        <sz val="10"/>
        <color rgb="FF000000"/>
        <rFont val="Times New Roman"/>
        <family val="1"/>
        <charset val="204"/>
      </rPr>
      <t xml:space="preserve">, S =</t>
    </r>
    <r>
      <rPr>
        <sz val="10"/>
        <rFont val="Times New Roman"/>
        <family val="1"/>
        <charset val="128"/>
      </rPr>
      <t xml:space="preserve">2806 м</t>
    </r>
    <r>
      <rPr>
        <sz val="10"/>
        <rFont val="Times New Roman"/>
        <family val="1"/>
        <charset val="204"/>
      </rPr>
      <t xml:space="preserve">²)</t>
    </r>
  </si>
  <si>
    <t>5.1.3. Капитальный ремонт и ремонт автомобильных дорог общего пользования местного значения, имеющих приоритетный социально значимый характеристикам, ВСЕГО:</t>
  </si>
  <si>
    <r>
      <t xml:space="preserve">5.1.3.1. Ремонт асфальтобетонного покрытия дороги общего пользования местного значения ул. Дзержинского в г. Сланцы Ленинградской области (</t>
    </r>
    <r>
      <rPr>
        <i val="true"/>
        <sz val="10"/>
        <color rgb="FF000000"/>
        <rFont val="Times New Roman"/>
        <family val="1"/>
        <charset val="204"/>
      </rPr>
      <t xml:space="preserve">L =</t>
    </r>
    <r>
      <rPr>
        <i val="true"/>
        <sz val="10"/>
        <rFont val="Times New Roman"/>
        <family val="1"/>
        <charset val="204"/>
      </rPr>
      <t xml:space="preserve">0,99 км.</t>
    </r>
    <r>
      <rPr>
        <i val="true"/>
        <sz val="10"/>
        <color rgb="FF000000"/>
        <rFont val="Times New Roman"/>
        <family val="1"/>
        <charset val="204"/>
      </rPr>
      <t xml:space="preserve">, S =</t>
    </r>
    <r>
      <rPr>
        <i val="true"/>
        <sz val="10"/>
        <rFont val="Times New Roman"/>
        <family val="1"/>
        <charset val="128"/>
      </rPr>
      <t xml:space="preserve">6178 м</t>
    </r>
    <r>
      <rPr>
        <i val="true"/>
        <sz val="10"/>
        <rFont val="Times New Roman"/>
        <family val="1"/>
        <charset val="204"/>
      </rPr>
      <t xml:space="preserve">²)</t>
    </r>
  </si>
  <si>
    <r>
      <t xml:space="preserve">5.1.3.2. Ремонт асфальтобетонного покрытия дороги общего пользования местного значения ул. Жуковского в г. Сланцы Ленинградской области (</t>
    </r>
    <r>
      <rPr>
        <i val="true"/>
        <sz val="10"/>
        <color rgb="FF000000"/>
        <rFont val="Times New Roman"/>
        <family val="1"/>
        <charset val="204"/>
      </rPr>
      <t xml:space="preserve">L =</t>
    </r>
    <r>
      <rPr>
        <i val="true"/>
        <sz val="10"/>
        <rFont val="Times New Roman"/>
        <family val="1"/>
        <charset val="204"/>
      </rPr>
      <t xml:space="preserve">0,74 км.</t>
    </r>
    <r>
      <rPr>
        <i val="true"/>
        <sz val="10"/>
        <color rgb="FF000000"/>
        <rFont val="Times New Roman"/>
        <family val="1"/>
        <charset val="204"/>
      </rPr>
      <t xml:space="preserve">, S =</t>
    </r>
    <r>
      <rPr>
        <i val="true"/>
        <sz val="10"/>
        <rFont val="Times New Roman"/>
        <family val="1"/>
        <charset val="128"/>
      </rPr>
      <t xml:space="preserve">5648м</t>
    </r>
    <r>
      <rPr>
        <i val="true"/>
        <sz val="10"/>
        <rFont val="Times New Roman"/>
        <family val="1"/>
        <charset val="204"/>
      </rPr>
      <t xml:space="preserve">²)</t>
    </r>
  </si>
  <si>
    <r>
      <t xml:space="preserve">5.1.3.3.  Ремонт асфальтобетонного покрытия дороги общего пользования местного значения по ул. Ленина (от ул. Кирова до Спортивного магазина) в г. Сланцы Ленинградской области (</t>
    </r>
    <r>
      <rPr>
        <i val="true"/>
        <sz val="10"/>
        <color rgb="FF000000"/>
        <rFont val="Times New Roman"/>
        <family val="1"/>
        <charset val="204"/>
      </rPr>
      <t xml:space="preserve">L =</t>
    </r>
    <r>
      <rPr>
        <i val="true"/>
        <sz val="10"/>
        <rFont val="Times New Roman"/>
        <family val="1"/>
        <charset val="204"/>
      </rPr>
      <t xml:space="preserve">0,38 км.</t>
    </r>
    <r>
      <rPr>
        <i val="true"/>
        <sz val="10"/>
        <color rgb="FF000000"/>
        <rFont val="Times New Roman"/>
        <family val="1"/>
        <charset val="204"/>
      </rPr>
      <t xml:space="preserve">, S =</t>
    </r>
    <r>
      <rPr>
        <i val="true"/>
        <sz val="10"/>
        <rFont val="Times New Roman"/>
        <family val="1"/>
        <charset val="128"/>
      </rPr>
      <t xml:space="preserve">4932 м</t>
    </r>
    <r>
      <rPr>
        <i val="true"/>
        <sz val="10"/>
        <rFont val="Times New Roman"/>
        <family val="1"/>
        <charset val="204"/>
      </rPr>
      <t xml:space="preserve">²)</t>
    </r>
  </si>
  <si>
    <r>
      <t xml:space="preserve">5.1.3.4. Ремонт асфальтобетонного покрытия дороги общего пользования местного значения по ул. Ленина (от ул. Кирова до Кировского моста) в г. Сланцы Ленинградской области (</t>
    </r>
    <r>
      <rPr>
        <i val="true"/>
        <sz val="10"/>
        <color rgb="FF000000"/>
        <rFont val="Times New Roman"/>
        <family val="1"/>
        <charset val="204"/>
      </rPr>
      <t xml:space="preserve">L =</t>
    </r>
    <r>
      <rPr>
        <i val="true"/>
        <sz val="10"/>
        <rFont val="Times New Roman"/>
        <family val="1"/>
        <charset val="204"/>
      </rPr>
      <t xml:space="preserve">0,577 км.</t>
    </r>
    <r>
      <rPr>
        <i val="true"/>
        <sz val="10"/>
        <color rgb="FF000000"/>
        <rFont val="Times New Roman"/>
        <family val="1"/>
        <charset val="204"/>
      </rPr>
      <t xml:space="preserve">, S =</t>
    </r>
    <r>
      <rPr>
        <i val="true"/>
        <sz val="10"/>
        <rFont val="Times New Roman"/>
        <family val="1"/>
        <charset val="128"/>
      </rPr>
      <t xml:space="preserve">8027 м</t>
    </r>
    <r>
      <rPr>
        <i val="true"/>
        <sz val="10"/>
        <rFont val="Times New Roman"/>
        <family val="1"/>
        <charset val="204"/>
      </rPr>
      <t xml:space="preserve">²)</t>
    </r>
  </si>
  <si>
    <r>
      <t xml:space="preserve">5.1.3.5. Ремонт асфальтобетонного покрытия дороги общего пользования местного значения по ул. Спортивная в г. Сланцы Ленинградской области (</t>
    </r>
    <r>
      <rPr>
        <i val="true"/>
        <sz val="10"/>
        <color rgb="FF000000"/>
        <rFont val="Times New Roman"/>
        <family val="1"/>
        <charset val="204"/>
      </rPr>
      <t xml:space="preserve">L =</t>
    </r>
    <r>
      <rPr>
        <i val="true"/>
        <sz val="10"/>
        <rFont val="Times New Roman"/>
        <family val="1"/>
        <charset val="204"/>
      </rPr>
      <t xml:space="preserve">0,605 км.</t>
    </r>
    <r>
      <rPr>
        <i val="true"/>
        <sz val="10"/>
        <color rgb="FF000000"/>
        <rFont val="Times New Roman"/>
        <family val="1"/>
        <charset val="204"/>
      </rPr>
      <t xml:space="preserve">, S =</t>
    </r>
    <r>
      <rPr>
        <i val="true"/>
        <sz val="10"/>
        <rFont val="Times New Roman"/>
        <family val="1"/>
        <charset val="128"/>
      </rPr>
      <t xml:space="preserve">5073 м</t>
    </r>
    <r>
      <rPr>
        <i val="true"/>
        <sz val="10"/>
        <rFont val="Times New Roman"/>
        <family val="1"/>
        <charset val="204"/>
      </rPr>
      <t xml:space="preserve">²)</t>
    </r>
  </si>
  <si>
    <r>
      <t xml:space="preserve">5.1.3.6. Ремонт асфальтобетонного покрытия дороги общего пользования местного значения по ул. Максима Горького (от ул. Кирова до ул. Спортивная)  в г. Сланцы Ленинградской области (</t>
    </r>
    <r>
      <rPr>
        <i val="true"/>
        <sz val="10"/>
        <color rgb="FF000000"/>
        <rFont val="Times New Roman"/>
        <family val="1"/>
        <charset val="204"/>
      </rPr>
      <t xml:space="preserve">L =</t>
    </r>
    <r>
      <rPr>
        <i val="true"/>
        <sz val="10"/>
        <rFont val="Times New Roman"/>
        <family val="1"/>
        <charset val="204"/>
      </rPr>
      <t xml:space="preserve">0,27 км.</t>
    </r>
    <r>
      <rPr>
        <i val="true"/>
        <sz val="10"/>
        <color rgb="FF000000"/>
        <rFont val="Times New Roman"/>
        <family val="1"/>
        <charset val="204"/>
      </rPr>
      <t xml:space="preserve">, S =</t>
    </r>
    <r>
      <rPr>
        <i val="true"/>
        <sz val="10"/>
        <rFont val="Times New Roman"/>
        <family val="1"/>
        <charset val="128"/>
      </rPr>
      <t xml:space="preserve">2541 м</t>
    </r>
    <r>
      <rPr>
        <i val="true"/>
        <sz val="10"/>
        <rFont val="Times New Roman"/>
        <family val="1"/>
        <charset val="204"/>
      </rPr>
      <t xml:space="preserve">²)</t>
    </r>
  </si>
  <si>
    <r>
      <t xml:space="preserve">5.1.3.7. Ремонт асфальтобетонного покрытия дороги общего пользования местного значения на ул. Гагарина (от вокзала до ул. Кирова) в г. Сланцы Ленинградской области (L = 1.0221 км., S =  16018 м</t>
    </r>
    <r>
      <rPr>
        <i val="true"/>
        <sz val="10"/>
        <color rgb="FF000000"/>
        <rFont val="Times New Roman"/>
        <family val="1"/>
        <charset val="204"/>
      </rPr>
      <t xml:space="preserve">²)</t>
    </r>
  </si>
  <si>
    <r>
      <t xml:space="preserve">5.1.3.8. Ремонт асфальтобетонного покрытия дороги общего пользования местного значения на ул. Кирова (от больницы до ул. Ленина) в г. Сланцы Ленинградской области (L =  0,5891 км., S =  10742 м</t>
    </r>
    <r>
      <rPr>
        <i val="true"/>
        <sz val="10"/>
        <color rgb="FF000000"/>
        <rFont val="Times New Roman"/>
        <family val="1"/>
        <charset val="204"/>
      </rPr>
      <t xml:space="preserve">²)</t>
    </r>
  </si>
  <si>
    <r>
      <t xml:space="preserve">5.1.3.9. Ремонт асфальтобетонного покрытия дороги общего пользования местного значения на Объезд (от ул. Ленина до моста через р. Кушелка) в г. Сланцы Ленинградской области (L =  0,7208 км., S =  4700 м</t>
    </r>
    <r>
      <rPr>
        <i val="true"/>
        <sz val="10"/>
        <color rgb="FF000000"/>
        <rFont val="Times New Roman"/>
        <family val="1"/>
        <charset val="204"/>
      </rPr>
      <t xml:space="preserve">²)</t>
    </r>
  </si>
  <si>
    <r>
      <t xml:space="preserve">5.1.3.10. Ремонт асфальтобетонного покрытия дороги общего пользования местного значения на пр. Молодежный (включая  участок по ул. Ленина от ул. Шахтерской Славы до пр. Молодежный) в г. Сланцы Ленинградской области (L =  1,6362 км., S =  13050 м</t>
    </r>
    <r>
      <rPr>
        <i val="true"/>
        <sz val="10"/>
        <color rgb="FF000000"/>
        <rFont val="Times New Roman"/>
        <family val="1"/>
        <charset val="204"/>
      </rPr>
      <t xml:space="preserve">²)</t>
    </r>
  </si>
  <si>
    <r>
      <t xml:space="preserve">5.1.3.11.Ремонт асфальтобетонного покрытия дороги общего пользования местного значения Объездная дорога у вокзала через сквер в г. Сланцы Ленинградской области (L =  0,1311 км., S =  840 м</t>
    </r>
    <r>
      <rPr>
        <i val="true"/>
        <sz val="10"/>
        <color rgb="FF000000"/>
        <rFont val="Times New Roman"/>
        <family val="1"/>
        <charset val="204"/>
      </rPr>
      <t xml:space="preserve">²)</t>
    </r>
  </si>
  <si>
    <r>
      <t xml:space="preserve">5.1.3.12. Ремонт асфальтобетонного покрытия дороги общего пользования местного значения на улице Баранова (от ул. Кирова до АТП) в г. Сланцы Ленинградской области (L =  0,462 км., S =  5030 м</t>
    </r>
    <r>
      <rPr>
        <i val="true"/>
        <sz val="10"/>
        <color rgb="FF000000"/>
        <rFont val="Times New Roman"/>
        <family val="1"/>
        <charset val="204"/>
      </rPr>
      <t xml:space="preserve">²)</t>
    </r>
  </si>
  <si>
    <r>
      <t xml:space="preserve">5.1.3.13. Ремонт асфальтобетонного покрытия дороги общего пользования местного значения на ул. Партизанская в г. Сланцы Ленинградской области (L = 0,667 км., S =  6048 м</t>
    </r>
    <r>
      <rPr>
        <i val="true"/>
        <sz val="10"/>
        <color rgb="FF000000"/>
        <rFont val="Times New Roman"/>
        <family val="1"/>
        <charset val="204"/>
      </rPr>
      <t xml:space="preserve">²)</t>
    </r>
  </si>
  <si>
    <t>5.1.4. Ремонт автомобильных дорог общего пользования местного значения с целью эффективного выполнения органами местного самоуправления своих полномочий, ВСЕГО:</t>
  </si>
  <si>
    <t>Основное мероприятие 5.2.Обустройство и ремонт парковочных мест</t>
  </si>
  <si>
    <t>Основное мероприятие 5.3.Проведение экспертизы проектно - сметной документации, лабораторных обследований и анализа результатов</t>
  </si>
  <si>
    <t>Основное мероприятие 5.4.Укладка тротуарной плитки</t>
  </si>
  <si>
    <t>Основное мероприятие 5.5.Капитальный ремонт и ремонт дворовых территорий МКД, проездов к дворовым территориям МКД</t>
  </si>
  <si>
    <t>Комитет ЖКХ, транспорта  инфраструктуры, Комитет по строительству и архитектуре администрации Сланцевского муниципального района</t>
  </si>
  <si>
    <t>Основное мероприятие 6.1.Капитальный ремонт аварийного участка водопроводной сети протяженностью 300 п.м.ул. Спортивная на участке от жилого д. № 19 до жилого д. № 6</t>
  </si>
  <si>
    <t>Основное мероприятие 6.2.Капитальный ремонт  аварийного участка водопроводной сети протяженностью 70 п.м. ул. Кирова от жилого д. № 51/2 до жилого д. № 53</t>
  </si>
  <si>
    <t>Основное мероприятие 6.3.Капитальный ремонт сетей водопровода протяженностью 3 100 п.м.д. Б. Поля</t>
  </si>
  <si>
    <t>Основное мероприятие 6.4.Капитальный ремонт  аварийного участка водопроводной сети  протяженностью 400 п.м.ул. Ленина от жилого д. № 19а до жилого д. № 19 в по ул. Грибоедова</t>
  </si>
  <si>
    <t>Основное мероприятие 6.6.Капитальный ремонт аварийного участка водопроводной сети протяженностью 530 п.м.ул. Ломоносова (на участке от жилого дома № 1 до жилого дома № 23) </t>
  </si>
  <si>
    <t>Основное мероприятие 6.7.Замена насосного оборудования на станции 1 подъема  -3ед. станция ВОС, правый берег р. Плюсса.</t>
  </si>
  <si>
    <t>Основное мероприятие 6.8. Капитальный ремонт коллектора протяженностью 910 п.м. д. Б. Поля от КНС № 5 до КОС Б. Поля</t>
  </si>
  <si>
    <t>Основное мероприятие 6.9.Капитальный ремонт канализационных сетей и коллектора протяженностью 890 п.м. промплощадка шахты им. Кирова,  ул. Комсомольское шоссе</t>
  </si>
  <si>
    <t>Основное мероприятие 6.10.Реконструкция ПНС ул. Кирова д.53</t>
  </si>
  <si>
    <t>Основное мероприятие 6.11.Капитальный ремонт участка аварийного водопровода по адресу: г. Сланцы, ул. Малопольская протяженностью 150 п.м.</t>
  </si>
  <si>
    <t>Основное мероприятие 6.12.Ремонт  участка аварийного водопровода по адресу: г. Сланцы, ул. Новосельская протяженностью 175 п.м.</t>
  </si>
  <si>
    <t>Основное мероприятие 6.13.Капитальный ремонт водовода протяженностью 1452 п.м.от ул. Вокзальная до ВНС № 1 (станция Бурводы)</t>
  </si>
  <si>
    <t>Основное мероприятие 6.14.Капитальный ремонт скорых фильтров - 6 шт. станция ВОС, правый берег р. Плюсса.</t>
  </si>
  <si>
    <t>Основное мероприятие 6.15.Реконструкция КОС  д. Б. Поля</t>
  </si>
  <si>
    <t>Основное мероприятие 6.16.Капитальный ремонт канализационной сети протяженностью 2200 п.м. ул. Ломоносова от КНС № 1 до жилого  дома №  65</t>
  </si>
  <si>
    <t>Основное мероприятие 6.17.Капитальный ремонт участка канализационной сети протяженностью 48 п.м.ул. Ш. Славы д.8</t>
  </si>
  <si>
    <t>Основное мероприятие 6.18.Замена магистральной теплотрассы от ТК 105 до ТК 110 по ул. Ломоносова протяженностью 1232 п.м., ду, 200 мм.</t>
  </si>
  <si>
    <t>Основное мероприятие 6.19.Замена магистральной теплотрассы от ТК 110 до ТК 121 по ул. Ломоносова протяженностью 1166, ду, 200 мм.</t>
  </si>
  <si>
    <t>Основное мероприятие 6.1.
Ремонт и строительство водопроводных сетей</t>
  </si>
  <si>
    <t>6.1.1. Замена запорно - регулирующей арматуры на главном городском водоводе Ду 700 мм (перекресток ул. Кирова — ул. Ленина); г. Сланцы</t>
  </si>
  <si>
    <t>6.1.2. Ремонт водопроводной сети по ул. Кирова (в районе жилого дома № 53), г. Сланцы</t>
  </si>
  <si>
    <t>6.1.3. Ремонт водопроводных сетей по ул. Гагарина д. 2-4, ул. Кирова, д. 52 (территория ГБУЗ ЛО «Сланцевская межрайонная больница»), ул. Спортивная, ул. М. Горького, ул. Банковская, пер. Трестовский, ул. Ленина в г. Сланцы Ленинградской области</t>
  </si>
  <si>
    <t>Основное мероприятие 6.2.
Проведение проектно-изыскательских работ:</t>
  </si>
  <si>
    <t>6.2.1. Газопроводы распределительные;</t>
  </si>
  <si>
    <t>6.2.2. Строительство инженерной и транспортной инфраструктуры</t>
  </si>
  <si>
    <t>6.2.3.Реконструкция КНС и хозфекальной канализации</t>
  </si>
  <si>
    <t>Основное мероприятие 6.3.
Строительство газопроводов:</t>
  </si>
  <si>
    <t>Основное мероприятие 6.4.
Строительство инженерной и транспортной инфраструктуры для земельных участков, предоставленных членам многодетных семей, молодым специалистам, членам молодых семей</t>
  </si>
  <si>
    <t>Основное мероприятие 6.5.
Проведение экспертизы проектно-сметной документации:</t>
  </si>
  <si>
    <t>6.5.1. Газопроводы распределительные</t>
  </si>
  <si>
    <t>6.5.2. Водопроводные сети</t>
  </si>
  <si>
    <t>6.5.3. Инженерная и транспортная инфраструктура</t>
  </si>
  <si>
    <t>Основное мероприятие 6.6.
Межевание земельных участков с постановкой на кадастровый учет и разработка проектов планировки и межевание территорий</t>
  </si>
  <si>
    <t>6.6.1. Газопроводы распределительные</t>
  </si>
  <si>
    <t>6.6.2. Водопроводные сети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</si>
</sst>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"/>
    <numFmt numFmtId="166" formatCode="@"/>
    <numFmt numFmtId="167" formatCode="#,##0.00000"/>
  </numFmts>
  <fonts count="2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i val="true"/>
      <sz val="10"/>
      <color rgb="FF000000"/>
      <name val="Times New Roman"/>
      <family val="1"/>
      <charset val="204"/>
    </font>
    <font>
      <b val="true"/>
      <i val="true"/>
      <sz val="9"/>
      <color rgb="FF000000"/>
      <name val="Times New Roman"/>
      <family val="1"/>
      <charset val="204"/>
    </font>
    <font>
      <i val="true"/>
      <sz val="10"/>
      <color rgb="FF000000"/>
      <name val="Times New Roman"/>
      <family val="1"/>
      <charset val="204"/>
    </font>
    <font>
      <b val="true"/>
      <i val="true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 val="true"/>
      <sz val="9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10"/>
      <name val="Times New Roman"/>
      <family val="1"/>
      <charset val="128"/>
    </font>
    <font>
      <b val="true"/>
      <sz val="10"/>
      <name val="Times New Roman"/>
      <family val="1"/>
      <charset val="204"/>
    </font>
    <font>
      <i val="true"/>
      <sz val="10"/>
      <name val="Times New Roman"/>
      <family val="1"/>
      <charset val="204"/>
    </font>
    <font>
      <i val="true"/>
      <sz val="10"/>
      <name val="Times New Roman"/>
      <family val="1"/>
      <charset val="128"/>
    </font>
    <font>
      <i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66FF66"/>
      </patternFill>
    </fill>
    <fill>
      <patternFill patternType="solid">
        <fgColor rgb="FFFFFF66"/>
        <bgColor rgb="FFFFFF00"/>
      </patternFill>
    </fill>
    <fill>
      <patternFill patternType="solid">
        <fgColor rgb="FF66FF66"/>
        <bgColor rgb="FF92D050"/>
      </patternFill>
    </fill>
    <fill>
      <patternFill patternType="solid">
        <fgColor rgb="FFFFFF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0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3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3" fillId="4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5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8" fillId="6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6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6" fillId="6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6" fillId="6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7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6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6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3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6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general" vertical="top" textRotation="0" wrapText="false" indent="0" shrinkToFit="true"/>
      <protection locked="true" hidden="false"/>
    </xf>
    <xf numFmtId="164" fontId="16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8" fillId="4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8" fillId="4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6" fillId="4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66FF66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N234"/>
  <sheetViews>
    <sheetView windowProtection="false" showFormulas="false" showGridLines="true" showRowColHeaders="true" showZeros="true" rightToLeft="false" tabSelected="false" showOutlineSymbols="true" defaultGridColor="true" view="normal" topLeftCell="A127" colorId="64" zoomScale="85" zoomScaleNormal="85" zoomScalePageLayoutView="100" workbookViewId="0">
      <selection pane="topLeft" activeCell="A127" activeCellId="0" sqref="A127"/>
    </sheetView>
  </sheetViews>
  <sheetFormatPr defaultRowHeight="15"/>
  <cols>
    <col collapsed="false" hidden="false" max="1025" min="1" style="0" width="8.56632653061224"/>
  </cols>
  <sheetData>
    <row r="1" customFormat="false" ht="15" hidden="false" customHeight="false" outlineLevel="0" collapsed="false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15" hidden="false" customHeight="false" outlineLevel="0" collapsed="false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customFormat="false" ht="15" hidden="false" customHeight="false" outlineLevel="0" collapsed="false">
      <c r="A4" s="1"/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customFormat="false" ht="15" hidden="false" customHeight="false" outlineLevel="0" collapsed="false">
      <c r="A5" s="1" t="s">
        <v>3</v>
      </c>
      <c r="B5" s="1"/>
      <c r="C5" s="1" t="s">
        <v>4</v>
      </c>
      <c r="D5" s="1" t="s">
        <v>5</v>
      </c>
      <c r="E5" s="1"/>
      <c r="F5" s="1" t="s">
        <v>6</v>
      </c>
      <c r="G5" s="1"/>
      <c r="H5" s="1" t="s">
        <v>7</v>
      </c>
      <c r="I5" s="1"/>
      <c r="J5" s="1"/>
      <c r="K5" s="1"/>
      <c r="L5" s="1"/>
      <c r="M5" s="1"/>
      <c r="N5" s="1"/>
    </row>
    <row r="6" customFormat="false" ht="15" hidden="false" customHeight="false" outlineLevel="0" collapsed="false">
      <c r="A6" s="1"/>
      <c r="B6" s="1"/>
      <c r="C6" s="1"/>
      <c r="D6" s="1" t="s">
        <v>8</v>
      </c>
      <c r="E6" s="1" t="s">
        <v>9</v>
      </c>
      <c r="F6" s="1"/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/>
      <c r="N6" s="1"/>
    </row>
    <row r="7" customFormat="false" ht="15" hidden="false" customHeight="false" outlineLevel="0" collapsed="false">
      <c r="A7" s="1" t="n">
        <v>1</v>
      </c>
      <c r="B7" s="1"/>
      <c r="C7" s="1" t="n">
        <v>2</v>
      </c>
      <c r="D7" s="1" t="n">
        <v>3</v>
      </c>
      <c r="E7" s="1" t="n">
        <v>4</v>
      </c>
      <c r="F7" s="1" t="n">
        <v>5</v>
      </c>
      <c r="G7" s="1" t="n">
        <v>6</v>
      </c>
      <c r="H7" s="1" t="n">
        <v>7</v>
      </c>
      <c r="I7" s="1" t="n">
        <v>8</v>
      </c>
      <c r="J7" s="1" t="n">
        <v>9</v>
      </c>
      <c r="K7" s="1" t="n">
        <v>10</v>
      </c>
      <c r="L7" s="1" t="n">
        <v>11</v>
      </c>
      <c r="M7" s="1"/>
      <c r="N7" s="1"/>
    </row>
    <row r="8" customFormat="false" ht="15" hidden="false" customHeight="false" outlineLevel="0" collapsed="false">
      <c r="A8" s="1" t="s">
        <v>16</v>
      </c>
      <c r="B8" s="1"/>
      <c r="C8" s="1" t="s">
        <v>17</v>
      </c>
      <c r="D8" s="1" t="n">
        <v>2016</v>
      </c>
      <c r="E8" s="1" t="n">
        <v>2018</v>
      </c>
      <c r="F8" s="1" t="n">
        <v>2016</v>
      </c>
      <c r="G8" s="1" t="n">
        <v>97251.4</v>
      </c>
      <c r="H8" s="1" t="n">
        <v>0</v>
      </c>
      <c r="I8" s="1" t="n">
        <v>2173.6</v>
      </c>
      <c r="J8" s="1"/>
      <c r="K8" s="1" t="n">
        <v>95077.8</v>
      </c>
      <c r="L8" s="1" t="n">
        <v>0</v>
      </c>
      <c r="M8" s="1"/>
      <c r="N8" s="1"/>
    </row>
    <row r="9" customFormat="false" ht="15" hidden="false" customHeight="false" outlineLevel="0" collapsed="false">
      <c r="A9" s="1"/>
      <c r="B9" s="1"/>
      <c r="C9" s="1"/>
      <c r="D9" s="1"/>
      <c r="E9" s="1"/>
      <c r="F9" s="1" t="n">
        <v>2017</v>
      </c>
      <c r="G9" s="1" t="n">
        <v>326292.52</v>
      </c>
      <c r="H9" s="1" t="n">
        <v>0</v>
      </c>
      <c r="I9" s="1" t="n">
        <v>121136.1</v>
      </c>
      <c r="J9" s="1" t="n">
        <v>0</v>
      </c>
      <c r="K9" s="1" t="n">
        <v>205156.42</v>
      </c>
      <c r="L9" s="1" t="n">
        <v>0</v>
      </c>
      <c r="M9" s="1"/>
      <c r="N9" s="1"/>
    </row>
    <row r="10" customFormat="false" ht="15" hidden="false" customHeight="false" outlineLevel="0" collapsed="false">
      <c r="A10" s="1"/>
      <c r="B10" s="1"/>
      <c r="C10" s="1"/>
      <c r="D10" s="1"/>
      <c r="E10" s="1"/>
      <c r="F10" s="1" t="n">
        <v>2018</v>
      </c>
      <c r="G10" s="1" t="n">
        <v>385064.49</v>
      </c>
      <c r="H10" s="1" t="n">
        <v>0</v>
      </c>
      <c r="I10" s="1" t="n">
        <v>164015.7</v>
      </c>
      <c r="J10" s="1" t="n">
        <v>0</v>
      </c>
      <c r="K10" s="1" t="n">
        <v>221048.79</v>
      </c>
      <c r="L10" s="1" t="n">
        <v>0</v>
      </c>
      <c r="M10" s="1"/>
      <c r="N10" s="1"/>
    </row>
    <row r="11" customFormat="false" ht="15" hidden="false" customHeight="false" outlineLevel="0" collapsed="false">
      <c r="A11" s="1" t="s">
        <v>18</v>
      </c>
      <c r="B11" s="1"/>
      <c r="C11" s="1"/>
      <c r="D11" s="1"/>
      <c r="E11" s="1"/>
      <c r="F11" s="1"/>
      <c r="G11" s="1" t="n">
        <v>808608.41</v>
      </c>
      <c r="H11" s="1" t="n">
        <v>0</v>
      </c>
      <c r="I11" s="1" t="n">
        <v>287325.4</v>
      </c>
      <c r="J11" s="1"/>
      <c r="K11" s="1" t="n">
        <v>521283.01</v>
      </c>
      <c r="L11" s="1" t="n">
        <v>0</v>
      </c>
      <c r="M11" s="1"/>
      <c r="N11" s="1"/>
    </row>
    <row r="12" customFormat="false" ht="15" hidden="false" customHeight="false" outlineLevel="0" collapsed="false">
      <c r="A12" s="1" t="s">
        <v>19</v>
      </c>
      <c r="B12" s="1"/>
      <c r="C12" s="1" t="s">
        <v>17</v>
      </c>
      <c r="D12" s="1" t="n">
        <v>2016</v>
      </c>
      <c r="E12" s="1" t="n">
        <v>2018</v>
      </c>
      <c r="F12" s="1" t="n">
        <v>2016</v>
      </c>
      <c r="G12" s="1" t="n">
        <v>7327</v>
      </c>
      <c r="H12" s="1" t="n">
        <v>0</v>
      </c>
      <c r="I12" s="1" t="n">
        <v>0</v>
      </c>
      <c r="J12" s="1" t="n">
        <v>0</v>
      </c>
      <c r="K12" s="1" t="n">
        <v>7327</v>
      </c>
      <c r="L12" s="1" t="n">
        <v>0</v>
      </c>
      <c r="M12" s="1"/>
      <c r="N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 t="n">
        <v>2017</v>
      </c>
      <c r="G13" s="1" t="n">
        <v>20099</v>
      </c>
      <c r="H13" s="1" t="n">
        <v>0</v>
      </c>
      <c r="I13" s="1" t="n">
        <v>0</v>
      </c>
      <c r="J13" s="1" t="n">
        <v>0</v>
      </c>
      <c r="K13" s="1" t="n">
        <v>20099</v>
      </c>
      <c r="L13" s="1" t="n">
        <v>0</v>
      </c>
      <c r="M13" s="1"/>
      <c r="N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 t="n">
        <v>2018</v>
      </c>
      <c r="G14" s="1" t="n">
        <v>18328</v>
      </c>
      <c r="H14" s="1" t="n">
        <v>0</v>
      </c>
      <c r="I14" s="1" t="n">
        <v>0</v>
      </c>
      <c r="J14" s="1" t="n">
        <v>0</v>
      </c>
      <c r="K14" s="1" t="n">
        <v>18328</v>
      </c>
      <c r="L14" s="1" t="n">
        <v>0</v>
      </c>
      <c r="M14" s="1"/>
      <c r="N14" s="1"/>
    </row>
    <row r="15" customFormat="false" ht="15" hidden="false" customHeight="false" outlineLevel="0" collapsed="false">
      <c r="A15" s="1" t="s">
        <v>20</v>
      </c>
      <c r="B15" s="1"/>
      <c r="C15" s="1" t="s">
        <v>17</v>
      </c>
      <c r="D15" s="1" t="n">
        <v>2016</v>
      </c>
      <c r="E15" s="1" t="n">
        <v>2018</v>
      </c>
      <c r="F15" s="1" t="n">
        <v>2016</v>
      </c>
      <c r="G15" s="1" t="n">
        <v>20</v>
      </c>
      <c r="H15" s="1" t="n">
        <v>0</v>
      </c>
      <c r="I15" s="1" t="n">
        <v>0</v>
      </c>
      <c r="J15" s="1" t="n">
        <v>0</v>
      </c>
      <c r="K15" s="1" t="n">
        <v>20</v>
      </c>
      <c r="L15" s="1" t="n">
        <v>0</v>
      </c>
      <c r="M15" s="1"/>
      <c r="N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 t="n">
        <v>2017</v>
      </c>
      <c r="G16" s="1" t="n">
        <v>100</v>
      </c>
      <c r="H16" s="1" t="n">
        <v>0</v>
      </c>
      <c r="I16" s="1" t="n">
        <v>0</v>
      </c>
      <c r="J16" s="1" t="n">
        <v>0</v>
      </c>
      <c r="K16" s="1" t="n">
        <v>100</v>
      </c>
      <c r="L16" s="1" t="n">
        <v>0</v>
      </c>
      <c r="M16" s="1"/>
      <c r="N16" s="1"/>
    </row>
    <row r="17" customFormat="false" ht="15" hidden="false" customHeight="false" outlineLevel="0" collapsed="false">
      <c r="A17" s="1" t="s">
        <v>21</v>
      </c>
      <c r="B17" s="1"/>
      <c r="C17" s="1"/>
      <c r="D17" s="1"/>
      <c r="E17" s="1"/>
      <c r="F17" s="1" t="n">
        <v>2018</v>
      </c>
      <c r="G17" s="1" t="n">
        <v>100</v>
      </c>
      <c r="H17" s="1" t="n">
        <v>0</v>
      </c>
      <c r="I17" s="1" t="n">
        <v>0</v>
      </c>
      <c r="J17" s="1" t="n">
        <v>0</v>
      </c>
      <c r="K17" s="1" t="n">
        <v>100</v>
      </c>
      <c r="L17" s="1" t="n">
        <v>0</v>
      </c>
      <c r="M17" s="1"/>
      <c r="N17" s="1"/>
    </row>
    <row r="18" customFormat="false" ht="15" hidden="false" customHeight="false" outlineLevel="0" collapsed="false">
      <c r="A18" s="1" t="s">
        <v>22</v>
      </c>
      <c r="B18" s="1"/>
      <c r="C18" s="1" t="s">
        <v>17</v>
      </c>
      <c r="D18" s="1" t="n">
        <v>2016</v>
      </c>
      <c r="E18" s="1" t="n">
        <v>2018</v>
      </c>
      <c r="F18" s="1" t="n">
        <v>2016</v>
      </c>
      <c r="G18" s="1" t="n">
        <v>0</v>
      </c>
      <c r="H18" s="1" t="n">
        <v>0</v>
      </c>
      <c r="I18" s="1" t="n">
        <v>0</v>
      </c>
      <c r="J18" s="1" t="n">
        <v>0</v>
      </c>
      <c r="K18" s="1" t="n">
        <v>0</v>
      </c>
      <c r="L18" s="1" t="n">
        <v>0</v>
      </c>
      <c r="M18" s="1"/>
      <c r="N18" s="1"/>
    </row>
    <row r="19" customFormat="false" ht="15" hidden="false" customHeight="false" outlineLevel="0" collapsed="false">
      <c r="A19" s="1"/>
      <c r="B19" s="1"/>
      <c r="C19" s="1"/>
      <c r="D19" s="1"/>
      <c r="E19" s="1"/>
      <c r="F19" s="1" t="n">
        <v>2017</v>
      </c>
      <c r="G19" s="1" t="n">
        <v>300</v>
      </c>
      <c r="H19" s="1" t="n">
        <v>0</v>
      </c>
      <c r="I19" s="1" t="n">
        <v>0</v>
      </c>
      <c r="J19" s="1" t="n">
        <v>0</v>
      </c>
      <c r="K19" s="1" t="n">
        <v>300</v>
      </c>
      <c r="L19" s="1" t="n">
        <v>0</v>
      </c>
      <c r="M19" s="1"/>
      <c r="N19" s="1"/>
    </row>
    <row r="20" customFormat="false" ht="15" hidden="false" customHeight="false" outlineLevel="0" collapsed="false">
      <c r="A20" s="1"/>
      <c r="B20" s="1"/>
      <c r="C20" s="1"/>
      <c r="D20" s="1"/>
      <c r="E20" s="1"/>
      <c r="F20" s="1" t="n">
        <v>2018</v>
      </c>
      <c r="G20" s="1" t="n">
        <v>300</v>
      </c>
      <c r="H20" s="1" t="n">
        <v>0</v>
      </c>
      <c r="I20" s="1" t="n">
        <v>0</v>
      </c>
      <c r="J20" s="1" t="n">
        <v>0</v>
      </c>
      <c r="K20" s="1" t="n">
        <v>300</v>
      </c>
      <c r="L20" s="1" t="n">
        <v>0</v>
      </c>
      <c r="M20" s="1"/>
      <c r="N20" s="1"/>
    </row>
    <row r="21" customFormat="false" ht="15" hidden="false" customHeight="false" outlineLevel="0" collapsed="false">
      <c r="A21" s="1" t="s">
        <v>23</v>
      </c>
      <c r="B21" s="1"/>
      <c r="C21" s="1" t="s">
        <v>17</v>
      </c>
      <c r="D21" s="1" t="n">
        <v>2016</v>
      </c>
      <c r="E21" s="1" t="n">
        <v>2016</v>
      </c>
      <c r="F21" s="1" t="n">
        <v>2016</v>
      </c>
      <c r="G21" s="1" t="n">
        <v>0</v>
      </c>
      <c r="H21" s="1" t="n">
        <v>0</v>
      </c>
      <c r="I21" s="1" t="n">
        <v>0</v>
      </c>
      <c r="J21" s="1" t="n">
        <v>0</v>
      </c>
      <c r="K21" s="1" t="n">
        <v>0</v>
      </c>
      <c r="L21" s="1" t="n">
        <v>0</v>
      </c>
      <c r="M21" s="1"/>
      <c r="N21" s="1"/>
    </row>
    <row r="22" customFormat="false" ht="15" hidden="false" customHeight="false" outlineLevel="0" collapsed="false">
      <c r="A22" s="1" t="s">
        <v>24</v>
      </c>
      <c r="B22" s="1"/>
      <c r="C22" s="1" t="s">
        <v>17</v>
      </c>
      <c r="D22" s="1" t="n">
        <v>2016</v>
      </c>
      <c r="E22" s="1" t="n">
        <v>2018</v>
      </c>
      <c r="F22" s="1" t="n">
        <v>2016</v>
      </c>
      <c r="G22" s="1" t="n">
        <v>7307</v>
      </c>
      <c r="H22" s="1" t="n">
        <v>0</v>
      </c>
      <c r="I22" s="1" t="n">
        <v>0</v>
      </c>
      <c r="J22" s="1" t="n">
        <v>0</v>
      </c>
      <c r="K22" s="1" t="n">
        <v>7307</v>
      </c>
      <c r="L22" s="1" t="n">
        <v>0</v>
      </c>
      <c r="M22" s="1"/>
      <c r="N22" s="1"/>
    </row>
    <row r="23" customFormat="false" ht="15" hidden="false" customHeight="false" outlineLevel="0" collapsed="false">
      <c r="A23" s="1"/>
      <c r="B23" s="1"/>
      <c r="C23" s="1"/>
      <c r="D23" s="1"/>
      <c r="E23" s="1"/>
      <c r="F23" s="1" t="n">
        <v>2017</v>
      </c>
      <c r="G23" s="1" t="n">
        <v>11699</v>
      </c>
      <c r="H23" s="1" t="n">
        <v>0</v>
      </c>
      <c r="I23" s="1" t="n">
        <v>0</v>
      </c>
      <c r="J23" s="1" t="n">
        <v>0</v>
      </c>
      <c r="K23" s="1" t="n">
        <v>11699</v>
      </c>
      <c r="L23" s="1" t="n">
        <v>0</v>
      </c>
      <c r="M23" s="1"/>
      <c r="N23" s="1"/>
    </row>
    <row r="24" customFormat="false" ht="15" hidden="false" customHeight="false" outlineLevel="0" collapsed="false">
      <c r="A24" s="1" t="s">
        <v>25</v>
      </c>
      <c r="B24" s="1"/>
      <c r="C24" s="1"/>
      <c r="D24" s="1"/>
      <c r="E24" s="1"/>
      <c r="F24" s="1" t="n">
        <v>2018</v>
      </c>
      <c r="G24" s="1" t="n">
        <v>9928</v>
      </c>
      <c r="H24" s="1" t="n">
        <v>0</v>
      </c>
      <c r="I24" s="1" t="n">
        <v>0</v>
      </c>
      <c r="J24" s="1" t="n">
        <v>0</v>
      </c>
      <c r="K24" s="1" t="n">
        <v>9928</v>
      </c>
      <c r="L24" s="1" t="n">
        <v>0</v>
      </c>
      <c r="M24" s="1"/>
      <c r="N24" s="1"/>
    </row>
    <row r="25" customFormat="false" ht="15" hidden="false" customHeight="false" outlineLevel="0" collapsed="false">
      <c r="A25" s="1" t="s">
        <v>26</v>
      </c>
      <c r="B25" s="1"/>
      <c r="C25" s="1" t="s">
        <v>17</v>
      </c>
      <c r="D25" s="1" t="n">
        <v>2016</v>
      </c>
      <c r="E25" s="1" t="n">
        <v>2016</v>
      </c>
      <c r="F25" s="1" t="n">
        <v>2016</v>
      </c>
      <c r="G25" s="1" t="n">
        <v>0</v>
      </c>
      <c r="H25" s="1" t="n">
        <v>0</v>
      </c>
      <c r="I25" s="1" t="n">
        <v>0</v>
      </c>
      <c r="J25" s="1" t="n">
        <v>0</v>
      </c>
      <c r="K25" s="1" t="n">
        <v>0</v>
      </c>
      <c r="L25" s="1" t="n">
        <v>0</v>
      </c>
      <c r="M25" s="1"/>
      <c r="N25" s="1"/>
    </row>
    <row r="26" customFormat="false" ht="15" hidden="false" customHeight="false" outlineLevel="0" collapsed="false">
      <c r="A26" s="1" t="s">
        <v>27</v>
      </c>
      <c r="B26" s="1"/>
      <c r="C26" s="1" t="s">
        <v>17</v>
      </c>
      <c r="D26" s="1" t="n">
        <v>2016</v>
      </c>
      <c r="E26" s="1" t="n">
        <v>2018</v>
      </c>
      <c r="F26" s="1" t="n">
        <v>2016</v>
      </c>
      <c r="G26" s="1" t="n">
        <v>0</v>
      </c>
      <c r="H26" s="1" t="n">
        <v>0</v>
      </c>
      <c r="I26" s="1" t="n">
        <v>0</v>
      </c>
      <c r="J26" s="1" t="n">
        <v>0</v>
      </c>
      <c r="K26" s="1" t="n">
        <v>0</v>
      </c>
      <c r="L26" s="1" t="n">
        <v>0</v>
      </c>
      <c r="M26" s="1"/>
      <c r="N26" s="1"/>
    </row>
    <row r="27" customFormat="false" ht="15" hidden="false" customHeight="false" outlineLevel="0" collapsed="false">
      <c r="A27" s="1"/>
      <c r="B27" s="1"/>
      <c r="C27" s="1"/>
      <c r="D27" s="1"/>
      <c r="E27" s="1"/>
      <c r="F27" s="1" t="n">
        <v>2017</v>
      </c>
      <c r="G27" s="1" t="n">
        <v>8000</v>
      </c>
      <c r="H27" s="1" t="n">
        <v>0</v>
      </c>
      <c r="I27" s="1" t="n">
        <v>0</v>
      </c>
      <c r="J27" s="1" t="n">
        <v>0</v>
      </c>
      <c r="K27" s="1" t="n">
        <v>8000</v>
      </c>
      <c r="L27" s="1" t="n">
        <v>0</v>
      </c>
      <c r="M27" s="1"/>
      <c r="N27" s="1"/>
    </row>
    <row r="28" customFormat="false" ht="15" hidden="false" customHeight="false" outlineLevel="0" collapsed="false">
      <c r="A28" s="1"/>
      <c r="B28" s="1"/>
      <c r="C28" s="1"/>
      <c r="D28" s="1"/>
      <c r="E28" s="1"/>
      <c r="F28" s="1" t="n">
        <v>2018</v>
      </c>
      <c r="G28" s="1" t="n">
        <v>8000</v>
      </c>
      <c r="H28" s="1" t="n">
        <v>0</v>
      </c>
      <c r="I28" s="1" t="n">
        <v>0</v>
      </c>
      <c r="J28" s="1" t="n">
        <v>0</v>
      </c>
      <c r="K28" s="1" t="n">
        <v>8000</v>
      </c>
      <c r="L28" s="1" t="n">
        <v>0</v>
      </c>
      <c r="M28" s="1"/>
      <c r="N28" s="1"/>
    </row>
    <row r="29" customFormat="false" ht="15" hidden="false" customHeight="false" outlineLevel="0" collapsed="false">
      <c r="A29" s="1" t="s">
        <v>28</v>
      </c>
      <c r="B29" s="1"/>
      <c r="C29" s="1"/>
      <c r="D29" s="1"/>
      <c r="E29" s="1"/>
      <c r="F29" s="1"/>
      <c r="G29" s="1" t="n">
        <v>45754</v>
      </c>
      <c r="H29" s="1" t="n">
        <v>0</v>
      </c>
      <c r="I29" s="1" t="n">
        <v>0</v>
      </c>
      <c r="J29" s="1" t="n">
        <v>0</v>
      </c>
      <c r="K29" s="1" t="n">
        <v>45754</v>
      </c>
      <c r="L29" s="1" t="n">
        <v>0</v>
      </c>
      <c r="M29" s="1"/>
      <c r="N29" s="1"/>
    </row>
    <row r="30" customFormat="false" ht="15" hidden="false" customHeight="false" outlineLevel="0" collapsed="false">
      <c r="A30" s="1" t="s">
        <v>29</v>
      </c>
      <c r="B30" s="1"/>
      <c r="C30" s="1" t="s">
        <v>17</v>
      </c>
      <c r="D30" s="1" t="n">
        <v>2016</v>
      </c>
      <c r="E30" s="1" t="n">
        <v>2018</v>
      </c>
      <c r="F30" s="1" t="n">
        <v>2016</v>
      </c>
      <c r="G30" s="1" t="n">
        <v>66638.905</v>
      </c>
      <c r="H30" s="1" t="n">
        <v>0</v>
      </c>
      <c r="I30" s="1" t="n">
        <v>0</v>
      </c>
      <c r="J30" s="1" t="n">
        <v>0</v>
      </c>
      <c r="K30" s="1" t="n">
        <v>24622.9</v>
      </c>
      <c r="L30" s="1" t="n">
        <v>0</v>
      </c>
      <c r="M30" s="1"/>
      <c r="N30" s="1"/>
    </row>
    <row r="31" customFormat="false" ht="15" hidden="false" customHeight="false" outlineLevel="0" collapsed="false">
      <c r="A31" s="1"/>
      <c r="B31" s="1"/>
      <c r="C31" s="1"/>
      <c r="D31" s="1"/>
      <c r="E31" s="1"/>
      <c r="F31" s="1" t="n">
        <v>2017</v>
      </c>
      <c r="G31" s="1" t="n">
        <v>53525.89</v>
      </c>
      <c r="H31" s="1" t="n">
        <v>0</v>
      </c>
      <c r="I31" s="1" t="n">
        <v>0</v>
      </c>
      <c r="J31" s="1" t="n">
        <v>0</v>
      </c>
      <c r="K31" s="1" t="n">
        <v>53525.89</v>
      </c>
      <c r="L31" s="1" t="n">
        <v>0</v>
      </c>
      <c r="M31" s="1"/>
      <c r="N31" s="1"/>
    </row>
    <row r="32" customFormat="false" ht="15" hidden="false" customHeight="false" outlineLevel="0" collapsed="false">
      <c r="A32" s="1"/>
      <c r="B32" s="1"/>
      <c r="C32" s="1"/>
      <c r="D32" s="1"/>
      <c r="E32" s="1"/>
      <c r="F32" s="1" t="n">
        <v>2018</v>
      </c>
      <c r="G32" s="1" t="n">
        <v>53568.91</v>
      </c>
      <c r="H32" s="1" t="n">
        <v>0</v>
      </c>
      <c r="I32" s="1" t="n">
        <v>0</v>
      </c>
      <c r="J32" s="1" t="n">
        <v>0</v>
      </c>
      <c r="K32" s="1" t="n">
        <v>53568.91</v>
      </c>
      <c r="L32" s="1" t="n">
        <v>0</v>
      </c>
      <c r="M32" s="1"/>
      <c r="N32" s="1"/>
    </row>
    <row r="33" customFormat="false" ht="15" hidden="false" customHeight="false" outlineLevel="0" collapsed="false">
      <c r="A33" s="1" t="s">
        <v>30</v>
      </c>
      <c r="B33" s="1"/>
      <c r="C33" s="1" t="s">
        <v>17</v>
      </c>
      <c r="D33" s="1" t="n">
        <v>2016</v>
      </c>
      <c r="E33" s="1" t="n">
        <v>2018</v>
      </c>
      <c r="F33" s="1" t="n">
        <v>2016</v>
      </c>
      <c r="G33" s="1" t="n">
        <v>2300</v>
      </c>
      <c r="H33" s="1" t="n">
        <v>0</v>
      </c>
      <c r="I33" s="1" t="n">
        <v>0</v>
      </c>
      <c r="J33" s="1" t="n">
        <v>0</v>
      </c>
      <c r="K33" s="1" t="n">
        <v>2300</v>
      </c>
      <c r="L33" s="1" t="n">
        <v>0</v>
      </c>
      <c r="M33" s="1"/>
      <c r="N33" s="1"/>
    </row>
    <row r="34" customFormat="false" ht="15" hidden="false" customHeight="false" outlineLevel="0" collapsed="false">
      <c r="A34" s="1"/>
      <c r="B34" s="1"/>
      <c r="C34" s="1"/>
      <c r="D34" s="1"/>
      <c r="E34" s="1"/>
      <c r="F34" s="1" t="n">
        <v>2017</v>
      </c>
      <c r="G34" s="1" t="n">
        <v>1000</v>
      </c>
      <c r="H34" s="1" t="n">
        <v>0</v>
      </c>
      <c r="I34" s="1" t="n">
        <v>0</v>
      </c>
      <c r="J34" s="1" t="n">
        <v>0</v>
      </c>
      <c r="K34" s="1" t="n">
        <v>1000</v>
      </c>
      <c r="L34" s="1" t="n">
        <v>0</v>
      </c>
      <c r="M34" s="1"/>
      <c r="N34" s="1"/>
    </row>
    <row r="35" customFormat="false" ht="15" hidden="false" customHeight="false" outlineLevel="0" collapsed="false">
      <c r="A35" s="1"/>
      <c r="B35" s="1"/>
      <c r="C35" s="1"/>
      <c r="D35" s="1"/>
      <c r="E35" s="1"/>
      <c r="F35" s="1" t="n">
        <v>2018</v>
      </c>
      <c r="G35" s="1" t="n">
        <v>1000</v>
      </c>
      <c r="H35" s="1" t="n">
        <v>0</v>
      </c>
      <c r="I35" s="1" t="n">
        <v>0</v>
      </c>
      <c r="J35" s="1" t="n">
        <v>0</v>
      </c>
      <c r="K35" s="1" t="n">
        <v>1000</v>
      </c>
      <c r="L35" s="1" t="n">
        <v>0</v>
      </c>
      <c r="M35" s="1"/>
      <c r="N35" s="1"/>
    </row>
    <row r="36" customFormat="false" ht="15" hidden="false" customHeight="false" outlineLevel="0" collapsed="false">
      <c r="A36" s="1" t="s">
        <v>31</v>
      </c>
      <c r="B36" s="1"/>
      <c r="C36" s="1" t="s">
        <v>17</v>
      </c>
      <c r="D36" s="1" t="n">
        <v>2016</v>
      </c>
      <c r="E36" s="1" t="n">
        <v>2018</v>
      </c>
      <c r="F36" s="1" t="n">
        <v>2016</v>
      </c>
      <c r="G36" s="1" t="n">
        <v>999</v>
      </c>
      <c r="H36" s="1" t="n">
        <v>0</v>
      </c>
      <c r="I36" s="1" t="n">
        <v>0</v>
      </c>
      <c r="J36" s="1" t="n">
        <v>0</v>
      </c>
      <c r="K36" s="1" t="n">
        <v>999</v>
      </c>
      <c r="L36" s="1" t="n">
        <v>0</v>
      </c>
      <c r="M36" s="1"/>
      <c r="N36" s="1"/>
    </row>
    <row r="37" customFormat="false" ht="15" hidden="false" customHeight="false" outlineLevel="0" collapsed="false">
      <c r="A37" s="1"/>
      <c r="B37" s="1"/>
      <c r="C37" s="1"/>
      <c r="D37" s="1"/>
      <c r="E37" s="1"/>
      <c r="F37" s="1" t="n">
        <v>2017</v>
      </c>
      <c r="G37" s="1" t="n">
        <v>1000</v>
      </c>
      <c r="H37" s="1" t="n">
        <v>0</v>
      </c>
      <c r="I37" s="1" t="n">
        <v>0</v>
      </c>
      <c r="J37" s="1" t="n">
        <v>0</v>
      </c>
      <c r="K37" s="1" t="n">
        <v>1000</v>
      </c>
      <c r="L37" s="1" t="n">
        <v>0</v>
      </c>
      <c r="M37" s="1"/>
      <c r="N37" s="1"/>
    </row>
    <row r="38" customFormat="false" ht="15" hidden="false" customHeight="false" outlineLevel="0" collapsed="false">
      <c r="A38" s="1"/>
      <c r="B38" s="1"/>
      <c r="C38" s="1"/>
      <c r="D38" s="1"/>
      <c r="E38" s="1"/>
      <c r="F38" s="1" t="n">
        <v>2018</v>
      </c>
      <c r="G38" s="1" t="n">
        <v>1000</v>
      </c>
      <c r="H38" s="1" t="n">
        <v>0</v>
      </c>
      <c r="I38" s="1" t="n">
        <v>0</v>
      </c>
      <c r="J38" s="1" t="n">
        <v>0</v>
      </c>
      <c r="K38" s="1" t="n">
        <v>1000</v>
      </c>
      <c r="L38" s="1" t="n">
        <v>0</v>
      </c>
      <c r="M38" s="1"/>
      <c r="N38" s="1"/>
    </row>
    <row r="39" customFormat="false" ht="15" hidden="false" customHeight="false" outlineLevel="0" collapsed="false">
      <c r="A39" s="1" t="s">
        <v>32</v>
      </c>
      <c r="B39" s="1"/>
      <c r="C39" s="1" t="s">
        <v>17</v>
      </c>
      <c r="D39" s="1" t="n">
        <v>2016</v>
      </c>
      <c r="E39" s="1" t="n">
        <v>2018</v>
      </c>
      <c r="F39" s="1" t="n">
        <v>2016</v>
      </c>
      <c r="G39" s="1" t="n">
        <v>985</v>
      </c>
      <c r="H39" s="1" t="n">
        <v>0</v>
      </c>
      <c r="I39" s="1" t="n">
        <v>0</v>
      </c>
      <c r="J39" s="1" t="n">
        <v>0</v>
      </c>
      <c r="K39" s="1" t="n">
        <v>985</v>
      </c>
      <c r="L39" s="1" t="n">
        <v>0</v>
      </c>
      <c r="M39" s="1"/>
      <c r="N39" s="1"/>
    </row>
    <row r="40" customFormat="false" ht="15" hidden="false" customHeight="false" outlineLevel="0" collapsed="false">
      <c r="A40" s="1"/>
      <c r="B40" s="1"/>
      <c r="C40" s="1"/>
      <c r="D40" s="1"/>
      <c r="E40" s="1"/>
      <c r="F40" s="1" t="n">
        <v>2017</v>
      </c>
      <c r="G40" s="1" t="n">
        <v>1000</v>
      </c>
      <c r="H40" s="1" t="n">
        <v>0</v>
      </c>
      <c r="I40" s="1" t="n">
        <v>0</v>
      </c>
      <c r="J40" s="1" t="n">
        <v>0</v>
      </c>
      <c r="K40" s="1" t="n">
        <v>1000</v>
      </c>
      <c r="L40" s="1" t="n">
        <v>0</v>
      </c>
      <c r="M40" s="1"/>
      <c r="N40" s="1"/>
    </row>
    <row r="41" customFormat="false" ht="15" hidden="false" customHeight="false" outlineLevel="0" collapsed="false">
      <c r="A41" s="1"/>
      <c r="B41" s="1"/>
      <c r="C41" s="1"/>
      <c r="D41" s="1"/>
      <c r="E41" s="1"/>
      <c r="F41" s="1" t="n">
        <v>2018</v>
      </c>
      <c r="G41" s="1" t="n">
        <v>1000</v>
      </c>
      <c r="H41" s="1" t="n">
        <v>0</v>
      </c>
      <c r="I41" s="1" t="n">
        <v>0</v>
      </c>
      <c r="J41" s="1" t="n">
        <v>0</v>
      </c>
      <c r="K41" s="1" t="n">
        <v>1000</v>
      </c>
      <c r="L41" s="1" t="n">
        <v>0</v>
      </c>
      <c r="M41" s="1"/>
      <c r="N41" s="1"/>
    </row>
    <row r="42" customFormat="false" ht="15" hidden="false" customHeight="false" outlineLevel="0" collapsed="false">
      <c r="A42" s="1" t="s">
        <v>33</v>
      </c>
      <c r="B42" s="1"/>
      <c r="C42" s="1" t="s">
        <v>17</v>
      </c>
      <c r="D42" s="1" t="n">
        <v>2016</v>
      </c>
      <c r="E42" s="1" t="n">
        <v>2018</v>
      </c>
      <c r="F42" s="1" t="n">
        <v>2016</v>
      </c>
      <c r="G42" s="1" t="n">
        <v>622.721</v>
      </c>
      <c r="H42" s="1" t="n">
        <v>0</v>
      </c>
      <c r="I42" s="1" t="n">
        <v>0</v>
      </c>
      <c r="J42" s="1" t="n">
        <v>0</v>
      </c>
      <c r="K42" s="1" t="n">
        <v>622.721</v>
      </c>
      <c r="L42" s="1" t="n">
        <v>0</v>
      </c>
      <c r="M42" s="1"/>
      <c r="N42" s="1"/>
    </row>
    <row r="43" customFormat="false" ht="15" hidden="false" customHeight="false" outlineLevel="0" collapsed="false">
      <c r="A43" s="1"/>
      <c r="B43" s="1"/>
      <c r="C43" s="1"/>
      <c r="D43" s="1"/>
      <c r="E43" s="1"/>
      <c r="F43" s="1" t="n">
        <v>2017</v>
      </c>
      <c r="G43" s="1" t="n">
        <v>544.98</v>
      </c>
      <c r="H43" s="1" t="n">
        <v>0</v>
      </c>
      <c r="I43" s="1" t="n">
        <v>0</v>
      </c>
      <c r="J43" s="1" t="n">
        <v>0</v>
      </c>
      <c r="K43" s="1" t="n">
        <v>544.98</v>
      </c>
      <c r="L43" s="1" t="n">
        <v>0</v>
      </c>
      <c r="M43" s="1"/>
      <c r="N43" s="1"/>
    </row>
    <row r="44" customFormat="false" ht="15" hidden="false" customHeight="false" outlineLevel="0" collapsed="false">
      <c r="A44" s="1" t="s">
        <v>34</v>
      </c>
      <c r="B44" s="1"/>
      <c r="C44" s="1"/>
      <c r="D44" s="1"/>
      <c r="E44" s="1"/>
      <c r="F44" s="1" t="n">
        <v>2018</v>
      </c>
      <c r="G44" s="1" t="n">
        <v>566.78</v>
      </c>
      <c r="H44" s="1" t="n">
        <v>0</v>
      </c>
      <c r="I44" s="1" t="n">
        <v>0</v>
      </c>
      <c r="J44" s="1" t="n">
        <v>0</v>
      </c>
      <c r="K44" s="1" t="n">
        <v>566.78</v>
      </c>
      <c r="L44" s="1" t="n">
        <v>0</v>
      </c>
      <c r="M44" s="1"/>
      <c r="N44" s="1"/>
    </row>
    <row r="45" customFormat="false" ht="15" hidden="false" customHeight="false" outlineLevel="0" collapsed="false">
      <c r="A45" s="1" t="s">
        <v>35</v>
      </c>
      <c r="B45" s="1"/>
      <c r="C45" s="1" t="s">
        <v>17</v>
      </c>
      <c r="D45" s="1" t="n">
        <v>2016</v>
      </c>
      <c r="E45" s="1" t="n">
        <v>2018</v>
      </c>
      <c r="F45" s="1" t="n">
        <v>2016</v>
      </c>
      <c r="G45" s="1" t="n">
        <v>0</v>
      </c>
      <c r="H45" s="1" t="n">
        <v>0</v>
      </c>
      <c r="I45" s="1" t="n">
        <v>0</v>
      </c>
      <c r="J45" s="1" t="n">
        <v>0</v>
      </c>
      <c r="K45" s="1" t="n">
        <v>0</v>
      </c>
      <c r="L45" s="1" t="n">
        <v>0</v>
      </c>
      <c r="M45" s="1"/>
      <c r="N45" s="1"/>
    </row>
    <row r="46" customFormat="false" ht="15" hidden="false" customHeight="false" outlineLevel="0" collapsed="false">
      <c r="A46" s="1"/>
      <c r="B46" s="1"/>
      <c r="C46" s="1"/>
      <c r="D46" s="1"/>
      <c r="E46" s="1"/>
      <c r="F46" s="1" t="n">
        <v>2017</v>
      </c>
      <c r="G46" s="1" t="n">
        <v>2000</v>
      </c>
      <c r="H46" s="1" t="n">
        <v>0</v>
      </c>
      <c r="I46" s="1" t="n">
        <v>0</v>
      </c>
      <c r="J46" s="1" t="n">
        <v>0</v>
      </c>
      <c r="K46" s="1" t="n">
        <v>2000</v>
      </c>
      <c r="L46" s="1" t="n">
        <v>0</v>
      </c>
      <c r="M46" s="1"/>
      <c r="N46" s="1"/>
    </row>
    <row r="47" customFormat="false" ht="15" hidden="false" customHeight="false" outlineLevel="0" collapsed="false">
      <c r="A47" s="1" t="s">
        <v>36</v>
      </c>
      <c r="B47" s="1"/>
      <c r="C47" s="1"/>
      <c r="D47" s="1"/>
      <c r="E47" s="1"/>
      <c r="F47" s="1" t="n">
        <v>2018</v>
      </c>
      <c r="G47" s="1" t="n">
        <v>2000</v>
      </c>
      <c r="H47" s="1" t="n">
        <v>0</v>
      </c>
      <c r="I47" s="1" t="n">
        <v>0</v>
      </c>
      <c r="J47" s="1" t="n">
        <v>0</v>
      </c>
      <c r="K47" s="1" t="n">
        <v>2000</v>
      </c>
      <c r="L47" s="1" t="n">
        <v>0</v>
      </c>
      <c r="M47" s="1"/>
      <c r="N47" s="1"/>
    </row>
    <row r="48" customFormat="false" ht="15" hidden="false" customHeight="false" outlineLevel="0" collapsed="false">
      <c r="A48" s="1" t="s">
        <v>37</v>
      </c>
      <c r="B48" s="1"/>
      <c r="C48" s="1" t="s">
        <v>17</v>
      </c>
      <c r="D48" s="1" t="n">
        <v>2016</v>
      </c>
      <c r="E48" s="1" t="n">
        <v>2018</v>
      </c>
      <c r="F48" s="1" t="n">
        <v>2016</v>
      </c>
      <c r="G48" s="1" t="n">
        <v>0</v>
      </c>
      <c r="H48" s="1" t="n">
        <v>0</v>
      </c>
      <c r="I48" s="1" t="n">
        <v>0</v>
      </c>
      <c r="J48" s="1" t="n">
        <v>0</v>
      </c>
      <c r="K48" s="1" t="n">
        <v>0</v>
      </c>
      <c r="L48" s="1" t="n">
        <v>0</v>
      </c>
      <c r="M48" s="1"/>
      <c r="N48" s="1"/>
    </row>
    <row r="49" customFormat="false" ht="15" hidden="false" customHeight="false" outlineLevel="0" collapsed="false">
      <c r="A49" s="1"/>
      <c r="B49" s="1"/>
      <c r="C49" s="1"/>
      <c r="D49" s="1"/>
      <c r="E49" s="1"/>
      <c r="F49" s="1" t="n">
        <v>2017</v>
      </c>
      <c r="G49" s="1" t="n">
        <v>22.59</v>
      </c>
      <c r="H49" s="1" t="n">
        <v>0</v>
      </c>
      <c r="I49" s="1" t="n">
        <v>0</v>
      </c>
      <c r="J49" s="1" t="n">
        <v>0</v>
      </c>
      <c r="K49" s="1" t="n">
        <v>22.59</v>
      </c>
      <c r="L49" s="1" t="n">
        <v>0</v>
      </c>
      <c r="M49" s="1"/>
      <c r="N49" s="1"/>
    </row>
    <row r="50" customFormat="false" ht="15" hidden="false" customHeight="false" outlineLevel="0" collapsed="false">
      <c r="A50" s="1"/>
      <c r="B50" s="1"/>
      <c r="C50" s="1"/>
      <c r="D50" s="1"/>
      <c r="E50" s="1"/>
      <c r="F50" s="1" t="n">
        <v>2018</v>
      </c>
      <c r="G50" s="1" t="n">
        <v>23.43</v>
      </c>
      <c r="H50" s="1" t="n">
        <v>0</v>
      </c>
      <c r="I50" s="1" t="n">
        <v>0</v>
      </c>
      <c r="J50" s="1" t="n">
        <v>0</v>
      </c>
      <c r="K50" s="1" t="n">
        <v>23.43</v>
      </c>
      <c r="L50" s="1" t="n">
        <v>0</v>
      </c>
      <c r="M50" s="1"/>
      <c r="N50" s="1"/>
    </row>
    <row r="51" customFormat="false" ht="15" hidden="false" customHeight="false" outlineLevel="0" collapsed="false">
      <c r="A51" s="1" t="s">
        <v>38</v>
      </c>
      <c r="B51" s="1"/>
      <c r="C51" s="1" t="s">
        <v>17</v>
      </c>
      <c r="D51" s="1" t="n">
        <v>2016</v>
      </c>
      <c r="E51" s="1" t="n">
        <v>2018</v>
      </c>
      <c r="F51" s="1" t="n">
        <v>2016</v>
      </c>
      <c r="G51" s="1" t="n">
        <v>7943.1</v>
      </c>
      <c r="H51" s="1" t="n">
        <v>0</v>
      </c>
      <c r="I51" s="1" t="n">
        <v>0</v>
      </c>
      <c r="J51" s="1" t="n">
        <v>0</v>
      </c>
      <c r="K51" s="1" t="n">
        <v>7943.1</v>
      </c>
      <c r="L51" s="1" t="n">
        <v>0</v>
      </c>
      <c r="M51" s="1"/>
      <c r="N51" s="1"/>
    </row>
    <row r="52" customFormat="false" ht="15" hidden="false" customHeight="false" outlineLevel="0" collapsed="false">
      <c r="A52" s="1"/>
      <c r="B52" s="1"/>
      <c r="C52" s="1"/>
      <c r="D52" s="1"/>
      <c r="E52" s="1"/>
      <c r="F52" s="1" t="n">
        <v>2017</v>
      </c>
      <c r="G52" s="1" t="n">
        <v>11473.19</v>
      </c>
      <c r="H52" s="1" t="n">
        <v>0</v>
      </c>
      <c r="I52" s="1" t="n">
        <v>0</v>
      </c>
      <c r="J52" s="1" t="n">
        <v>0</v>
      </c>
      <c r="K52" s="1" t="n">
        <v>11473.19</v>
      </c>
      <c r="L52" s="1" t="n">
        <v>0</v>
      </c>
      <c r="M52" s="1"/>
      <c r="N52" s="1"/>
    </row>
    <row r="53" customFormat="false" ht="15" hidden="false" customHeight="false" outlineLevel="0" collapsed="false">
      <c r="A53" s="1"/>
      <c r="B53" s="1"/>
      <c r="C53" s="1"/>
      <c r="D53" s="1"/>
      <c r="E53" s="1"/>
      <c r="F53" s="1" t="n">
        <v>2018</v>
      </c>
      <c r="G53" s="1" t="n">
        <v>11932.12</v>
      </c>
      <c r="H53" s="1" t="n">
        <v>0</v>
      </c>
      <c r="I53" s="1" t="n">
        <v>0</v>
      </c>
      <c r="J53" s="1" t="n">
        <v>0</v>
      </c>
      <c r="K53" s="1" t="n">
        <v>11932.12</v>
      </c>
      <c r="L53" s="1" t="n">
        <v>0</v>
      </c>
      <c r="M53" s="1"/>
      <c r="N53" s="1"/>
    </row>
    <row r="54" customFormat="false" ht="15" hidden="false" customHeight="false" outlineLevel="0" collapsed="false">
      <c r="A54" s="1" t="s">
        <v>39</v>
      </c>
      <c r="B54" s="1"/>
      <c r="C54" s="1" t="s">
        <v>17</v>
      </c>
      <c r="D54" s="1" t="n">
        <v>2016</v>
      </c>
      <c r="E54" s="1" t="n">
        <v>2018</v>
      </c>
      <c r="F54" s="1" t="n">
        <v>2016</v>
      </c>
      <c r="G54" s="1" t="n">
        <v>1000</v>
      </c>
      <c r="H54" s="1" t="n">
        <v>0</v>
      </c>
      <c r="I54" s="1" t="n">
        <v>0</v>
      </c>
      <c r="J54" s="1" t="n">
        <v>0</v>
      </c>
      <c r="K54" s="1" t="n">
        <v>1000</v>
      </c>
      <c r="L54" s="1" t="n">
        <v>0</v>
      </c>
      <c r="M54" s="1"/>
      <c r="N54" s="1"/>
    </row>
    <row r="55" customFormat="false" ht="15" hidden="false" customHeight="false" outlineLevel="0" collapsed="false">
      <c r="A55" s="1"/>
      <c r="B55" s="1"/>
      <c r="C55" s="1"/>
      <c r="D55" s="1"/>
      <c r="E55" s="1"/>
      <c r="F55" s="1" t="n">
        <v>2017</v>
      </c>
      <c r="G55" s="1" t="n">
        <v>968.91</v>
      </c>
      <c r="H55" s="1" t="n">
        <v>0</v>
      </c>
      <c r="I55" s="1" t="n">
        <v>0</v>
      </c>
      <c r="J55" s="1" t="n">
        <v>0</v>
      </c>
      <c r="K55" s="1" t="n">
        <v>968.91</v>
      </c>
      <c r="L55" s="1" t="n">
        <v>0</v>
      </c>
      <c r="M55" s="1"/>
      <c r="N55" s="1"/>
    </row>
    <row r="56" customFormat="false" ht="15" hidden="false" customHeight="false" outlineLevel="0" collapsed="false">
      <c r="A56" s="1"/>
      <c r="B56" s="1"/>
      <c r="C56" s="1"/>
      <c r="D56" s="1"/>
      <c r="E56" s="1"/>
      <c r="F56" s="1" t="n">
        <v>2018</v>
      </c>
      <c r="G56" s="1" t="n">
        <v>1007.67</v>
      </c>
      <c r="H56" s="1" t="n">
        <v>0</v>
      </c>
      <c r="I56" s="1" t="n">
        <v>0</v>
      </c>
      <c r="J56" s="1" t="n">
        <v>0</v>
      </c>
      <c r="K56" s="1" t="n">
        <v>1007.67</v>
      </c>
      <c r="L56" s="1" t="n">
        <v>0</v>
      </c>
      <c r="M56" s="1"/>
      <c r="N56" s="1"/>
    </row>
    <row r="57" customFormat="false" ht="15" hidden="false" customHeight="false" outlineLevel="0" collapsed="false">
      <c r="A57" s="1" t="s">
        <v>40</v>
      </c>
      <c r="B57" s="1"/>
      <c r="C57" s="1" t="s">
        <v>17</v>
      </c>
      <c r="D57" s="1" t="n">
        <v>2016</v>
      </c>
      <c r="E57" s="1" t="n">
        <v>2018</v>
      </c>
      <c r="F57" s="1" t="n">
        <v>2016</v>
      </c>
      <c r="G57" s="1" t="n">
        <v>2670.7</v>
      </c>
      <c r="H57" s="1" t="n">
        <v>0</v>
      </c>
      <c r="I57" s="1" t="n">
        <v>0</v>
      </c>
      <c r="J57" s="1" t="n">
        <v>0</v>
      </c>
      <c r="K57" s="1" t="n">
        <v>2670.7</v>
      </c>
      <c r="L57" s="1" t="n">
        <v>0</v>
      </c>
      <c r="M57" s="1"/>
      <c r="N57" s="1"/>
    </row>
    <row r="58" customFormat="false" ht="15" hidden="false" customHeight="false" outlineLevel="0" collapsed="false">
      <c r="A58" s="1"/>
      <c r="B58" s="1"/>
      <c r="C58" s="1"/>
      <c r="D58" s="1"/>
      <c r="E58" s="1"/>
      <c r="F58" s="1" t="n">
        <v>2017</v>
      </c>
      <c r="G58" s="1" t="n">
        <v>4160</v>
      </c>
      <c r="H58" s="1" t="n">
        <v>0</v>
      </c>
      <c r="I58" s="1" t="n">
        <v>0</v>
      </c>
      <c r="J58" s="1" t="n">
        <v>0</v>
      </c>
      <c r="K58" s="1" t="n">
        <v>4160</v>
      </c>
      <c r="L58" s="1" t="n">
        <v>0</v>
      </c>
      <c r="M58" s="1"/>
      <c r="N58" s="1"/>
    </row>
    <row r="59" customFormat="false" ht="15" hidden="false" customHeight="false" outlineLevel="0" collapsed="false">
      <c r="A59" s="1"/>
      <c r="B59" s="1"/>
      <c r="C59" s="1"/>
      <c r="D59" s="1"/>
      <c r="E59" s="1"/>
      <c r="F59" s="1" t="n">
        <v>2018</v>
      </c>
      <c r="G59" s="1" t="n">
        <v>4326.4</v>
      </c>
      <c r="H59" s="1" t="n">
        <v>0</v>
      </c>
      <c r="I59" s="1" t="n">
        <v>0</v>
      </c>
      <c r="J59" s="1" t="n">
        <v>0</v>
      </c>
      <c r="K59" s="1" t="n">
        <v>4326.4</v>
      </c>
      <c r="L59" s="1" t="n">
        <v>0</v>
      </c>
      <c r="M59" s="1"/>
      <c r="N59" s="1"/>
    </row>
    <row r="60" customFormat="false" ht="15" hidden="false" customHeight="false" outlineLevel="0" collapsed="false">
      <c r="A60" s="1" t="s">
        <v>41</v>
      </c>
      <c r="B60" s="1"/>
      <c r="C60" s="1" t="s">
        <v>17</v>
      </c>
      <c r="D60" s="1" t="n">
        <v>2016</v>
      </c>
      <c r="E60" s="1" t="n">
        <v>2018</v>
      </c>
      <c r="F60" s="1" t="n">
        <v>2016</v>
      </c>
      <c r="G60" s="1" t="n">
        <v>12646.5</v>
      </c>
      <c r="H60" s="1" t="n">
        <v>0</v>
      </c>
      <c r="I60" s="1" t="n">
        <v>0</v>
      </c>
      <c r="J60" s="1" t="n">
        <v>0</v>
      </c>
      <c r="K60" s="1" t="n">
        <v>12646.5</v>
      </c>
      <c r="L60" s="1" t="n">
        <v>0</v>
      </c>
      <c r="M60" s="1"/>
      <c r="N60" s="1"/>
    </row>
    <row r="61" customFormat="false" ht="15" hidden="false" customHeight="false" outlineLevel="0" collapsed="false">
      <c r="A61" s="1"/>
      <c r="B61" s="1"/>
      <c r="C61" s="1"/>
      <c r="D61" s="1"/>
      <c r="E61" s="1"/>
      <c r="F61" s="1" t="n">
        <v>2017</v>
      </c>
      <c r="G61" s="1" t="n">
        <v>11032.37</v>
      </c>
      <c r="H61" s="1" t="n">
        <v>0</v>
      </c>
      <c r="I61" s="1" t="n">
        <v>0</v>
      </c>
      <c r="J61" s="1" t="n">
        <v>0</v>
      </c>
      <c r="K61" s="1" t="n">
        <v>11032.37</v>
      </c>
      <c r="L61" s="1" t="n">
        <v>0</v>
      </c>
      <c r="M61" s="1"/>
      <c r="N61" s="1"/>
    </row>
    <row r="62" customFormat="false" ht="15" hidden="false" customHeight="false" outlineLevel="0" collapsed="false">
      <c r="A62" s="1" t="s">
        <v>42</v>
      </c>
      <c r="B62" s="1"/>
      <c r="C62" s="1"/>
      <c r="D62" s="1"/>
      <c r="E62" s="1"/>
      <c r="F62" s="1" t="n">
        <v>2018</v>
      </c>
      <c r="G62" s="1" t="n">
        <v>11473.67</v>
      </c>
      <c r="H62" s="1" t="n">
        <v>0</v>
      </c>
      <c r="I62" s="1" t="n">
        <v>0</v>
      </c>
      <c r="J62" s="1" t="n">
        <v>0</v>
      </c>
      <c r="K62" s="1" t="n">
        <v>11473.67</v>
      </c>
      <c r="L62" s="1" t="n">
        <v>0</v>
      </c>
      <c r="M62" s="1"/>
      <c r="N62" s="1"/>
    </row>
    <row r="63" customFormat="false" ht="15" hidden="false" customHeight="false" outlineLevel="0" collapsed="false">
      <c r="A63" s="1" t="s">
        <v>43</v>
      </c>
      <c r="B63" s="1"/>
      <c r="C63" s="1" t="s">
        <v>17</v>
      </c>
      <c r="D63" s="1" t="n">
        <v>2016</v>
      </c>
      <c r="E63" s="1" t="n">
        <v>2018</v>
      </c>
      <c r="F63" s="1" t="n">
        <v>2016</v>
      </c>
      <c r="G63" s="1" t="n">
        <v>100</v>
      </c>
      <c r="H63" s="1" t="n">
        <v>0</v>
      </c>
      <c r="I63" s="1" t="n">
        <v>0</v>
      </c>
      <c r="J63" s="1" t="n">
        <v>0</v>
      </c>
      <c r="K63" s="1" t="n">
        <v>100</v>
      </c>
      <c r="L63" s="1" t="n">
        <v>0</v>
      </c>
      <c r="M63" s="1"/>
      <c r="N63" s="1"/>
    </row>
    <row r="64" customFormat="false" ht="15" hidden="false" customHeight="false" outlineLevel="0" collapsed="false">
      <c r="A64" s="1"/>
      <c r="B64" s="1"/>
      <c r="C64" s="1"/>
      <c r="D64" s="1"/>
      <c r="E64" s="1"/>
      <c r="F64" s="1" t="n">
        <v>2017</v>
      </c>
      <c r="G64" s="1" t="n">
        <v>1500</v>
      </c>
      <c r="H64" s="1" t="n">
        <v>0</v>
      </c>
      <c r="I64" s="1" t="n">
        <v>0</v>
      </c>
      <c r="J64" s="1" t="n">
        <v>0</v>
      </c>
      <c r="K64" s="1" t="n">
        <v>1500</v>
      </c>
      <c r="L64" s="1" t="n">
        <v>0</v>
      </c>
      <c r="M64" s="1"/>
      <c r="N64" s="1"/>
    </row>
    <row r="65" customFormat="false" ht="15" hidden="false" customHeight="false" outlineLevel="0" collapsed="false">
      <c r="A65" s="1"/>
      <c r="B65" s="1"/>
      <c r="C65" s="1"/>
      <c r="D65" s="1"/>
      <c r="E65" s="1"/>
      <c r="F65" s="1" t="n">
        <v>2018</v>
      </c>
      <c r="G65" s="1" t="n">
        <v>1500</v>
      </c>
      <c r="H65" s="1" t="n">
        <v>0</v>
      </c>
      <c r="I65" s="1" t="n">
        <v>0</v>
      </c>
      <c r="J65" s="1" t="n">
        <v>0</v>
      </c>
      <c r="K65" s="1" t="n">
        <v>1500</v>
      </c>
      <c r="L65" s="1" t="n">
        <v>0</v>
      </c>
      <c r="M65" s="1"/>
      <c r="N65" s="1"/>
    </row>
    <row r="66" customFormat="false" ht="15" hidden="false" customHeight="false" outlineLevel="0" collapsed="false">
      <c r="A66" s="1" t="s">
        <v>44</v>
      </c>
      <c r="B66" s="1"/>
      <c r="C66" s="1" t="s">
        <v>17</v>
      </c>
      <c r="D66" s="1" t="n">
        <v>2016</v>
      </c>
      <c r="E66" s="1" t="n">
        <v>2018</v>
      </c>
      <c r="F66" s="1" t="n">
        <v>2016</v>
      </c>
      <c r="G66" s="1" t="n">
        <v>2506.8</v>
      </c>
      <c r="H66" s="1" t="n">
        <v>0</v>
      </c>
      <c r="I66" s="1" t="n">
        <v>0</v>
      </c>
      <c r="J66" s="1" t="n">
        <v>0</v>
      </c>
      <c r="K66" s="1" t="n">
        <v>2506.8</v>
      </c>
      <c r="L66" s="1" t="n">
        <v>0</v>
      </c>
      <c r="M66" s="1"/>
      <c r="N66" s="1"/>
    </row>
    <row r="67" customFormat="false" ht="15" hidden="false" customHeight="false" outlineLevel="0" collapsed="false">
      <c r="A67" s="1"/>
      <c r="B67" s="1"/>
      <c r="C67" s="1"/>
      <c r="D67" s="1"/>
      <c r="E67" s="1"/>
      <c r="F67" s="1" t="n">
        <v>2017</v>
      </c>
      <c r="G67" s="1" t="n">
        <v>2128.06</v>
      </c>
      <c r="H67" s="1" t="n">
        <v>0</v>
      </c>
      <c r="I67" s="1" t="n">
        <v>0</v>
      </c>
      <c r="J67" s="1" t="n">
        <v>0</v>
      </c>
      <c r="K67" s="1" t="n">
        <v>2128.06</v>
      </c>
      <c r="L67" s="1" t="n">
        <v>0</v>
      </c>
      <c r="M67" s="1"/>
      <c r="N67" s="1"/>
    </row>
    <row r="68" customFormat="false" ht="15" hidden="false" customHeight="false" outlineLevel="0" collapsed="false">
      <c r="A68" s="1"/>
      <c r="B68" s="1"/>
      <c r="C68" s="1"/>
      <c r="D68" s="1"/>
      <c r="E68" s="1"/>
      <c r="F68" s="1" t="n">
        <v>2018</v>
      </c>
      <c r="G68" s="1" t="n">
        <v>2213.18</v>
      </c>
      <c r="H68" s="1" t="n">
        <v>0</v>
      </c>
      <c r="I68" s="1" t="n">
        <v>0</v>
      </c>
      <c r="J68" s="1" t="n">
        <v>0</v>
      </c>
      <c r="K68" s="1" t="n">
        <v>2213.18</v>
      </c>
      <c r="L68" s="1" t="n">
        <v>0</v>
      </c>
      <c r="M68" s="1"/>
      <c r="N68" s="1"/>
    </row>
    <row r="69" customFormat="false" ht="15" hidden="false" customHeight="false" outlineLevel="0" collapsed="false">
      <c r="A69" s="1" t="s">
        <v>45</v>
      </c>
      <c r="B69" s="1"/>
      <c r="C69" s="1" t="s">
        <v>46</v>
      </c>
      <c r="D69" s="1" t="n">
        <v>2016</v>
      </c>
      <c r="E69" s="1" t="n">
        <v>2018</v>
      </c>
      <c r="F69" s="1" t="n">
        <v>2016</v>
      </c>
      <c r="G69" s="1" t="n">
        <v>1633.429</v>
      </c>
      <c r="H69" s="1" t="n">
        <v>0</v>
      </c>
      <c r="I69" s="1" t="n">
        <v>0</v>
      </c>
      <c r="J69" s="1" t="n">
        <v>0</v>
      </c>
      <c r="K69" s="1" t="n">
        <v>1633.429</v>
      </c>
      <c r="L69" s="1" t="n">
        <v>0</v>
      </c>
      <c r="M69" s="1"/>
      <c r="N69" s="1"/>
    </row>
    <row r="70" customFormat="false" ht="15" hidden="false" customHeight="false" outlineLevel="0" collapsed="false">
      <c r="A70" s="1"/>
      <c r="B70" s="1"/>
      <c r="C70" s="1"/>
      <c r="D70" s="1"/>
      <c r="E70" s="1"/>
      <c r="F70" s="1" t="n">
        <v>2017</v>
      </c>
      <c r="G70" s="1" t="n">
        <v>403.6</v>
      </c>
      <c r="H70" s="1" t="n">
        <v>0</v>
      </c>
      <c r="I70" s="1" t="n">
        <v>0</v>
      </c>
      <c r="J70" s="1" t="n">
        <v>0</v>
      </c>
      <c r="K70" s="1" t="n">
        <v>403.6</v>
      </c>
      <c r="L70" s="1" t="n">
        <v>0</v>
      </c>
      <c r="M70" s="1"/>
      <c r="N70" s="1"/>
    </row>
    <row r="71" customFormat="false" ht="15" hidden="false" customHeight="false" outlineLevel="0" collapsed="false">
      <c r="A71" s="1"/>
      <c r="B71" s="1"/>
      <c r="C71" s="1" t="s">
        <v>47</v>
      </c>
      <c r="D71" s="1"/>
      <c r="E71" s="1"/>
      <c r="F71" s="1" t="n">
        <v>2018</v>
      </c>
      <c r="G71" s="1" t="n">
        <v>419.75</v>
      </c>
      <c r="H71" s="1" t="n">
        <v>0</v>
      </c>
      <c r="I71" s="1" t="n">
        <v>0</v>
      </c>
      <c r="J71" s="1" t="n">
        <v>0</v>
      </c>
      <c r="K71" s="1" t="n">
        <v>419.75</v>
      </c>
      <c r="L71" s="1" t="n">
        <v>0</v>
      </c>
      <c r="M71" s="1"/>
      <c r="N71" s="1"/>
    </row>
    <row r="72" customFormat="false" ht="15" hidden="false" customHeight="false" outlineLevel="0" collapsed="false">
      <c r="A72" s="1" t="s">
        <v>48</v>
      </c>
      <c r="B72" s="1"/>
      <c r="C72" s="1" t="s">
        <v>17</v>
      </c>
      <c r="D72" s="1" t="n">
        <v>2016</v>
      </c>
      <c r="E72" s="1" t="n">
        <v>2018</v>
      </c>
      <c r="F72" s="1" t="n">
        <v>2016</v>
      </c>
      <c r="G72" s="1" t="n">
        <v>0</v>
      </c>
      <c r="H72" s="1" t="n">
        <v>0</v>
      </c>
      <c r="I72" s="1" t="n">
        <v>0</v>
      </c>
      <c r="J72" s="1" t="n">
        <v>0</v>
      </c>
      <c r="K72" s="1" t="n">
        <v>0</v>
      </c>
      <c r="L72" s="1" t="n">
        <v>0</v>
      </c>
      <c r="M72" s="1"/>
      <c r="N72" s="1"/>
    </row>
    <row r="73" customFormat="false" ht="15" hidden="false" customHeight="false" outlineLevel="0" collapsed="false">
      <c r="A73" s="1"/>
      <c r="B73" s="1"/>
      <c r="C73" s="1"/>
      <c r="D73" s="1"/>
      <c r="E73" s="1"/>
      <c r="F73" s="1" t="n">
        <v>2017</v>
      </c>
      <c r="G73" s="1" t="n">
        <v>3467.22</v>
      </c>
      <c r="H73" s="1" t="n">
        <v>0</v>
      </c>
      <c r="I73" s="1" t="n">
        <v>0</v>
      </c>
      <c r="J73" s="1" t="n">
        <v>0</v>
      </c>
      <c r="K73" s="1" t="n">
        <v>3467.22</v>
      </c>
      <c r="L73" s="1" t="n">
        <v>0</v>
      </c>
      <c r="M73" s="1"/>
      <c r="N73" s="1"/>
    </row>
    <row r="74" customFormat="false" ht="15" hidden="false" customHeight="false" outlineLevel="0" collapsed="false">
      <c r="A74" s="1" t="s">
        <v>49</v>
      </c>
      <c r="B74" s="1"/>
      <c r="C74" s="1"/>
      <c r="D74" s="1"/>
      <c r="E74" s="1"/>
      <c r="F74" s="1" t="n">
        <v>2018</v>
      </c>
      <c r="G74" s="1" t="n">
        <v>3605.91</v>
      </c>
      <c r="H74" s="1" t="n">
        <v>0</v>
      </c>
      <c r="I74" s="1" t="n">
        <v>0</v>
      </c>
      <c r="J74" s="1" t="n">
        <v>0</v>
      </c>
      <c r="K74" s="1" t="n">
        <v>3605.91</v>
      </c>
      <c r="L74" s="1" t="n">
        <v>0</v>
      </c>
      <c r="M74" s="1"/>
      <c r="N74" s="1"/>
    </row>
    <row r="75" customFormat="false" ht="15" hidden="false" customHeight="false" outlineLevel="0" collapsed="false">
      <c r="A75" s="1" t="s">
        <v>50</v>
      </c>
      <c r="B75" s="1"/>
      <c r="C75" s="1" t="s">
        <v>17</v>
      </c>
      <c r="D75" s="1" t="n">
        <v>2016</v>
      </c>
      <c r="E75" s="1" t="n">
        <v>2016</v>
      </c>
      <c r="F75" s="1" t="n">
        <v>2016</v>
      </c>
      <c r="G75" s="1" t="n">
        <v>0</v>
      </c>
      <c r="H75" s="1" t="n">
        <v>0</v>
      </c>
      <c r="I75" s="1" t="n">
        <v>0</v>
      </c>
      <c r="J75" s="1" t="n">
        <v>0</v>
      </c>
      <c r="K75" s="1" t="n">
        <v>0</v>
      </c>
      <c r="L75" s="1" t="n">
        <v>0</v>
      </c>
      <c r="M75" s="1"/>
      <c r="N75" s="1"/>
    </row>
    <row r="76" customFormat="false" ht="15" hidden="false" customHeight="false" outlineLevel="0" collapsed="false">
      <c r="A76" s="1" t="s">
        <v>51</v>
      </c>
      <c r="B76" s="1"/>
      <c r="C76" s="1" t="s">
        <v>17</v>
      </c>
      <c r="D76" s="1" t="n">
        <v>2016</v>
      </c>
      <c r="E76" s="1" t="n">
        <v>2016</v>
      </c>
      <c r="F76" s="1" t="n">
        <v>2016</v>
      </c>
      <c r="G76" s="1" t="n">
        <v>0</v>
      </c>
      <c r="H76" s="1" t="n">
        <v>0</v>
      </c>
      <c r="I76" s="1" t="n">
        <v>0</v>
      </c>
      <c r="J76" s="1" t="n">
        <v>0</v>
      </c>
      <c r="K76" s="1" t="n">
        <v>0</v>
      </c>
      <c r="L76" s="1" t="n">
        <v>0</v>
      </c>
      <c r="M76" s="1"/>
      <c r="N76" s="1"/>
    </row>
    <row r="77" customFormat="false" ht="15" hidden="false" customHeight="fals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customFormat="false" ht="15" hidden="false" customHeight="false" outlineLevel="0" collapsed="false">
      <c r="A78" s="1" t="s">
        <v>52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customFormat="false" ht="15" hidden="false" customHeight="false" outlineLevel="0" collapsed="false">
      <c r="A79" s="1" t="s">
        <v>53</v>
      </c>
      <c r="B79" s="1"/>
      <c r="C79" s="1" t="s">
        <v>17</v>
      </c>
      <c r="D79" s="1" t="n">
        <v>2016</v>
      </c>
      <c r="E79" s="1" t="n">
        <v>2018</v>
      </c>
      <c r="F79" s="1" t="n">
        <v>2016</v>
      </c>
      <c r="G79" s="1" t="n">
        <v>0</v>
      </c>
      <c r="H79" s="1" t="n">
        <v>0</v>
      </c>
      <c r="I79" s="1" t="n">
        <v>0</v>
      </c>
      <c r="J79" s="1" t="n">
        <v>0</v>
      </c>
      <c r="K79" s="1" t="n">
        <v>0</v>
      </c>
      <c r="L79" s="1" t="n">
        <v>0</v>
      </c>
      <c r="M79" s="1"/>
      <c r="N79" s="1"/>
    </row>
    <row r="80" customFormat="false" ht="15" hidden="false" customHeight="false" outlineLevel="0" collapsed="false">
      <c r="A80" s="1"/>
      <c r="B80" s="1"/>
      <c r="C80" s="1"/>
      <c r="D80" s="1"/>
      <c r="E80" s="1"/>
      <c r="F80" s="1" t="n">
        <v>2017</v>
      </c>
      <c r="G80" s="1" t="n">
        <v>3000</v>
      </c>
      <c r="H80" s="1" t="n">
        <v>0</v>
      </c>
      <c r="I80" s="1" t="n">
        <v>0</v>
      </c>
      <c r="J80" s="1" t="n">
        <v>0</v>
      </c>
      <c r="K80" s="1" t="n">
        <v>3000</v>
      </c>
      <c r="L80" s="1" t="n">
        <v>0</v>
      </c>
      <c r="M80" s="1"/>
      <c r="N80" s="1"/>
    </row>
    <row r="81" customFormat="false" ht="15" hidden="false" customHeight="false" outlineLevel="0" collapsed="false">
      <c r="A81" s="1" t="s">
        <v>54</v>
      </c>
      <c r="B81" s="1"/>
      <c r="C81" s="1"/>
      <c r="D81" s="1"/>
      <c r="E81" s="1"/>
      <c r="F81" s="1" t="n">
        <v>2018</v>
      </c>
      <c r="G81" s="1" t="n">
        <v>3000</v>
      </c>
      <c r="H81" s="1" t="n">
        <v>0</v>
      </c>
      <c r="I81" s="1" t="n">
        <v>0</v>
      </c>
      <c r="J81" s="1" t="n">
        <v>0</v>
      </c>
      <c r="K81" s="1" t="n">
        <v>3000</v>
      </c>
      <c r="L81" s="1" t="n">
        <v>0</v>
      </c>
      <c r="M81" s="1"/>
      <c r="N81" s="1"/>
    </row>
    <row r="82" customFormat="false" ht="15" hidden="false" customHeight="false" outlineLevel="0" collapsed="false">
      <c r="A82" s="1" t="s">
        <v>55</v>
      </c>
      <c r="B82" s="1"/>
      <c r="C82" s="1" t="s">
        <v>17</v>
      </c>
      <c r="D82" s="1" t="n">
        <v>2016</v>
      </c>
      <c r="E82" s="1" t="n">
        <v>2018</v>
      </c>
      <c r="F82" s="1" t="n">
        <v>2016</v>
      </c>
      <c r="G82" s="1" t="n">
        <v>0</v>
      </c>
      <c r="H82" s="1" t="n">
        <v>0</v>
      </c>
      <c r="I82" s="1" t="n">
        <v>0</v>
      </c>
      <c r="J82" s="1" t="n">
        <v>0</v>
      </c>
      <c r="K82" s="1" t="n">
        <v>0</v>
      </c>
      <c r="L82" s="1" t="n">
        <v>0</v>
      </c>
      <c r="M82" s="1"/>
      <c r="N82" s="1"/>
    </row>
    <row r="83" customFormat="false" ht="15" hidden="false" customHeight="false" outlineLevel="0" collapsed="false">
      <c r="A83" s="1"/>
      <c r="B83" s="1"/>
      <c r="C83" s="1"/>
      <c r="D83" s="1"/>
      <c r="E83" s="1"/>
      <c r="F83" s="1" t="n">
        <v>2017</v>
      </c>
      <c r="G83" s="1" t="n">
        <v>8500</v>
      </c>
      <c r="H83" s="1" t="n">
        <v>0</v>
      </c>
      <c r="I83" s="1" t="n">
        <v>0</v>
      </c>
      <c r="J83" s="1" t="n">
        <v>0</v>
      </c>
      <c r="K83" s="1" t="n">
        <v>8500</v>
      </c>
      <c r="L83" s="1" t="n">
        <v>0</v>
      </c>
      <c r="M83" s="1"/>
      <c r="N83" s="1"/>
    </row>
    <row r="84" customFormat="false" ht="15" hidden="false" customHeight="false" outlineLevel="0" collapsed="false">
      <c r="A84" s="1"/>
      <c r="B84" s="1"/>
      <c r="C84" s="1"/>
      <c r="D84" s="1"/>
      <c r="E84" s="1"/>
      <c r="F84" s="1" t="n">
        <v>2018</v>
      </c>
      <c r="G84" s="1" t="n">
        <v>8500</v>
      </c>
      <c r="H84" s="1" t="n">
        <v>0</v>
      </c>
      <c r="I84" s="1" t="n">
        <v>0</v>
      </c>
      <c r="J84" s="1" t="n">
        <v>0</v>
      </c>
      <c r="K84" s="1" t="n">
        <v>8500</v>
      </c>
      <c r="L84" s="1" t="n">
        <v>0</v>
      </c>
      <c r="M84" s="1"/>
      <c r="N84" s="1"/>
    </row>
    <row r="85" customFormat="false" ht="15" hidden="false" customHeight="false" outlineLevel="0" collapsed="false">
      <c r="A85" s="1" t="s">
        <v>56</v>
      </c>
      <c r="B85" s="1"/>
      <c r="C85" s="1" t="s">
        <v>17</v>
      </c>
      <c r="D85" s="1" t="n">
        <v>2016</v>
      </c>
      <c r="E85" s="1" t="n">
        <v>2017</v>
      </c>
      <c r="F85" s="1" t="n">
        <v>2016</v>
      </c>
      <c r="G85" s="1" t="n">
        <v>0</v>
      </c>
      <c r="H85" s="1" t="n">
        <v>0</v>
      </c>
      <c r="I85" s="1" t="n">
        <v>0</v>
      </c>
      <c r="J85" s="1" t="n">
        <v>0</v>
      </c>
      <c r="K85" s="1" t="n">
        <v>0</v>
      </c>
      <c r="L85" s="1" t="n">
        <v>0</v>
      </c>
      <c r="M85" s="1"/>
      <c r="N85" s="1"/>
    </row>
    <row r="86" customFormat="false" ht="15" hidden="false" customHeight="false" outlineLevel="0" collapsed="false">
      <c r="A86" s="1"/>
      <c r="B86" s="1"/>
      <c r="C86" s="1"/>
      <c r="D86" s="1"/>
      <c r="E86" s="1"/>
      <c r="F86" s="1" t="n">
        <v>2017</v>
      </c>
      <c r="G86" s="1" t="n">
        <v>1324.97</v>
      </c>
      <c r="H86" s="1" t="n">
        <v>0</v>
      </c>
      <c r="I86" s="1" t="n">
        <v>0</v>
      </c>
      <c r="J86" s="1" t="n">
        <v>0</v>
      </c>
      <c r="K86" s="1" t="n">
        <v>1324.97</v>
      </c>
      <c r="L86" s="1" t="n">
        <v>0</v>
      </c>
      <c r="M86" s="1"/>
      <c r="N86" s="1"/>
    </row>
    <row r="87" customFormat="false" ht="15" hidden="false" customHeight="false" outlineLevel="0" collapsed="false">
      <c r="A87" s="1" t="s">
        <v>57</v>
      </c>
      <c r="B87" s="1"/>
      <c r="C87" s="1" t="s">
        <v>17</v>
      </c>
      <c r="D87" s="1" t="n">
        <v>2016</v>
      </c>
      <c r="E87" s="1" t="n">
        <v>2016</v>
      </c>
      <c r="F87" s="1" t="n">
        <v>2016</v>
      </c>
      <c r="G87" s="1" t="n">
        <v>140</v>
      </c>
      <c r="H87" s="1" t="n">
        <v>0</v>
      </c>
      <c r="I87" s="1" t="n">
        <v>0</v>
      </c>
      <c r="J87" s="1" t="n">
        <v>0</v>
      </c>
      <c r="K87" s="1" t="n">
        <v>140</v>
      </c>
      <c r="L87" s="1" t="n">
        <v>0</v>
      </c>
      <c r="M87" s="1"/>
      <c r="N87" s="1"/>
    </row>
    <row r="88" customFormat="false" ht="15" hidden="false" customHeight="fals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customFormat="false" ht="15" hidden="false" customHeight="false" outlineLevel="0" collapsed="false">
      <c r="A89" s="1" t="s">
        <v>58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customFormat="false" ht="15" hidden="false" customHeight="false" outlineLevel="0" collapsed="false">
      <c r="A90" s="1" t="s">
        <v>59</v>
      </c>
      <c r="B90" s="1"/>
      <c r="C90" s="1" t="s">
        <v>17</v>
      </c>
      <c r="D90" s="1" t="n">
        <v>2016</v>
      </c>
      <c r="E90" s="1" t="n">
        <v>2016</v>
      </c>
      <c r="F90" s="1" t="n">
        <v>2016</v>
      </c>
      <c r="G90" s="1" t="n">
        <v>496.013</v>
      </c>
      <c r="H90" s="1" t="n">
        <v>0</v>
      </c>
      <c r="I90" s="1" t="n">
        <v>0</v>
      </c>
      <c r="J90" s="1" t="n">
        <v>0</v>
      </c>
      <c r="K90" s="1" t="n">
        <v>496.013</v>
      </c>
      <c r="L90" s="1" t="n">
        <v>0</v>
      </c>
      <c r="M90" s="1"/>
      <c r="N90" s="1"/>
    </row>
    <row r="91" customFormat="false" ht="15" hidden="false" customHeight="false" outlineLevel="0" collapsed="false">
      <c r="A91" s="1" t="s">
        <v>60</v>
      </c>
      <c r="B91" s="1"/>
      <c r="C91" s="1" t="s">
        <v>17</v>
      </c>
      <c r="D91" s="1" t="n">
        <v>2016</v>
      </c>
      <c r="E91" s="1" t="n">
        <v>2016</v>
      </c>
      <c r="F91" s="1" t="n">
        <v>2016</v>
      </c>
      <c r="G91" s="1" t="n">
        <v>32595.642</v>
      </c>
      <c r="H91" s="1" t="n">
        <v>0</v>
      </c>
      <c r="I91" s="1" t="n">
        <v>30595.642</v>
      </c>
      <c r="J91" s="1" t="n">
        <v>2000</v>
      </c>
      <c r="K91" s="1" t="n">
        <v>0</v>
      </c>
      <c r="L91" s="1" t="n">
        <v>0</v>
      </c>
      <c r="M91" s="1"/>
      <c r="N91" s="1"/>
    </row>
    <row r="92" customFormat="false" ht="15" hidden="false" customHeight="fals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customFormat="false" ht="15" hidden="false" customHeight="false" outlineLevel="0" collapsed="false">
      <c r="A93" s="1" t="s">
        <v>61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customFormat="false" ht="15" hidden="false" customHeight="false" outlineLevel="0" collapsed="false">
      <c r="A94" s="1" t="s">
        <v>62</v>
      </c>
      <c r="B94" s="1"/>
      <c r="C94" s="1" t="s">
        <v>17</v>
      </c>
      <c r="D94" s="1" t="n">
        <v>2016</v>
      </c>
      <c r="E94" s="1" t="n">
        <v>2016</v>
      </c>
      <c r="F94" s="1" t="n">
        <v>2016</v>
      </c>
      <c r="G94" s="1" t="n">
        <v>330</v>
      </c>
      <c r="H94" s="1" t="n">
        <v>0</v>
      </c>
      <c r="I94" s="1" t="n">
        <v>330</v>
      </c>
      <c r="J94" s="1" t="n">
        <v>0</v>
      </c>
      <c r="K94" s="1" t="n">
        <v>0</v>
      </c>
      <c r="L94" s="1" t="n">
        <v>0</v>
      </c>
      <c r="M94" s="1"/>
      <c r="N94" s="1"/>
    </row>
    <row r="95" customFormat="false" ht="15" hidden="false" customHeight="false" outlineLevel="0" collapsed="false">
      <c r="A95" s="1" t="s">
        <v>63</v>
      </c>
      <c r="B95" s="1"/>
      <c r="C95" s="1" t="s">
        <v>17</v>
      </c>
      <c r="D95" s="1" t="n">
        <v>206</v>
      </c>
      <c r="E95" s="1" t="n">
        <v>2016</v>
      </c>
      <c r="F95" s="1" t="n">
        <v>2016</v>
      </c>
      <c r="G95" s="1" t="n">
        <v>2020.459</v>
      </c>
      <c r="H95" s="1" t="n">
        <v>0</v>
      </c>
      <c r="I95" s="1" t="n">
        <v>2020.459</v>
      </c>
      <c r="J95" s="1" t="n">
        <v>0</v>
      </c>
      <c r="K95" s="1" t="n">
        <v>0</v>
      </c>
      <c r="L95" s="1" t="n">
        <v>0</v>
      </c>
      <c r="M95" s="1"/>
      <c r="N95" s="1"/>
    </row>
    <row r="96" customFormat="false" ht="15" hidden="false" customHeight="false" outlineLevel="0" collapsed="false">
      <c r="A96" s="1" t="s">
        <v>64</v>
      </c>
      <c r="B96" s="1"/>
      <c r="C96" s="1" t="s">
        <v>17</v>
      </c>
      <c r="D96" s="1" t="n">
        <v>2016</v>
      </c>
      <c r="E96" s="1" t="n">
        <v>2016</v>
      </c>
      <c r="F96" s="1" t="n">
        <v>2016</v>
      </c>
      <c r="G96" s="1" t="n">
        <v>999.61</v>
      </c>
      <c r="H96" s="1" t="n">
        <v>0</v>
      </c>
      <c r="I96" s="1" t="n">
        <v>999.61</v>
      </c>
      <c r="J96" s="1" t="n">
        <v>0</v>
      </c>
      <c r="K96" s="1" t="n">
        <v>0</v>
      </c>
      <c r="L96" s="1" t="n">
        <v>0</v>
      </c>
      <c r="M96" s="1"/>
      <c r="N96" s="1"/>
    </row>
    <row r="97" customFormat="false" ht="15" hidden="false" customHeight="false" outlineLevel="0" collapsed="false">
      <c r="A97" s="1" t="s">
        <v>65</v>
      </c>
      <c r="B97" s="1"/>
      <c r="C97" s="1" t="s">
        <v>17</v>
      </c>
      <c r="D97" s="1" t="n">
        <v>2016</v>
      </c>
      <c r="E97" s="1" t="n">
        <v>2016</v>
      </c>
      <c r="F97" s="1" t="n">
        <v>2016</v>
      </c>
      <c r="G97" s="1" t="n">
        <v>500</v>
      </c>
      <c r="H97" s="1" t="n">
        <v>0</v>
      </c>
      <c r="I97" s="1" t="n">
        <v>500</v>
      </c>
      <c r="J97" s="1" t="n">
        <v>0</v>
      </c>
      <c r="K97" s="1" t="n">
        <v>0</v>
      </c>
      <c r="L97" s="1" t="n">
        <v>0</v>
      </c>
      <c r="M97" s="1"/>
      <c r="N97" s="1"/>
    </row>
    <row r="98" customFormat="false" ht="15" hidden="false" customHeight="false" outlineLevel="0" collapsed="false">
      <c r="A98" s="1" t="s">
        <v>66</v>
      </c>
      <c r="B98" s="1"/>
      <c r="C98" s="1" t="s">
        <v>47</v>
      </c>
      <c r="D98" s="1" t="n">
        <v>2016</v>
      </c>
      <c r="E98" s="1" t="n">
        <v>2016</v>
      </c>
      <c r="F98" s="1" t="n">
        <v>2016</v>
      </c>
      <c r="G98" s="1" t="n">
        <v>14394.752</v>
      </c>
      <c r="H98" s="1" t="n">
        <v>0</v>
      </c>
      <c r="I98" s="1" t="n">
        <v>14394.752</v>
      </c>
      <c r="J98" s="1" t="n">
        <v>0</v>
      </c>
      <c r="K98" s="1" t="n">
        <v>0</v>
      </c>
      <c r="L98" s="1" t="n">
        <v>0</v>
      </c>
      <c r="M98" s="1"/>
      <c r="N98" s="1"/>
    </row>
    <row r="99" customFormat="false" ht="15" hidden="false" customHeight="false" outlineLevel="0" collapsed="false">
      <c r="A99" s="1" t="s">
        <v>67</v>
      </c>
      <c r="B99" s="1"/>
      <c r="C99" s="1" t="s">
        <v>17</v>
      </c>
      <c r="D99" s="1" t="n">
        <v>2016</v>
      </c>
      <c r="E99" s="1" t="n">
        <v>2016</v>
      </c>
      <c r="F99" s="1" t="n">
        <v>2016</v>
      </c>
      <c r="G99" s="1" t="n">
        <v>9750.821</v>
      </c>
      <c r="H99" s="1" t="n">
        <v>0</v>
      </c>
      <c r="I99" s="1" t="n">
        <v>9750.821</v>
      </c>
      <c r="J99" s="1" t="n">
        <v>0</v>
      </c>
      <c r="K99" s="1" t="n">
        <v>0</v>
      </c>
      <c r="L99" s="1" t="n">
        <v>0</v>
      </c>
      <c r="M99" s="1"/>
      <c r="N99" s="1"/>
    </row>
    <row r="100" customFormat="false" ht="15" hidden="false" customHeight="false" outlineLevel="0" collapsed="false">
      <c r="A100" s="1" t="s">
        <v>68</v>
      </c>
      <c r="B100" s="1"/>
      <c r="C100" s="1" t="s">
        <v>47</v>
      </c>
      <c r="D100" s="1" t="n">
        <v>2016</v>
      </c>
      <c r="E100" s="1" t="n">
        <v>2016</v>
      </c>
      <c r="F100" s="1" t="n">
        <v>2016</v>
      </c>
      <c r="G100" s="1" t="n">
        <v>2600</v>
      </c>
      <c r="H100" s="1" t="n">
        <v>0</v>
      </c>
      <c r="I100" s="1" t="n">
        <v>2600</v>
      </c>
      <c r="J100" s="1" t="n">
        <v>0</v>
      </c>
      <c r="K100" s="1" t="n">
        <v>0</v>
      </c>
      <c r="L100" s="1" t="n">
        <v>0</v>
      </c>
      <c r="M100" s="1"/>
      <c r="N100" s="1"/>
    </row>
    <row r="101" customFormat="false" ht="15" hidden="false" customHeight="false" outlineLevel="0" collapsed="false">
      <c r="A101" s="1" t="s">
        <v>69</v>
      </c>
      <c r="B101" s="1"/>
      <c r="C101" s="1" t="s">
        <v>17</v>
      </c>
      <c r="D101" s="1" t="n">
        <v>2016</v>
      </c>
      <c r="E101" s="1" t="n">
        <v>2016</v>
      </c>
      <c r="F101" s="1" t="n">
        <v>2016</v>
      </c>
      <c r="G101" s="1" t="n">
        <v>449.9999</v>
      </c>
      <c r="H101" s="1" t="n">
        <v>0</v>
      </c>
      <c r="I101" s="1" t="n">
        <v>0</v>
      </c>
      <c r="J101" s="1" t="n">
        <v>449.9999</v>
      </c>
      <c r="K101" s="1" t="n">
        <v>0</v>
      </c>
      <c r="L101" s="1" t="n">
        <v>0</v>
      </c>
      <c r="M101" s="1"/>
      <c r="N101" s="1"/>
    </row>
    <row r="102" customFormat="false" ht="15" hidden="false" customHeight="false" outlineLevel="0" collapsed="false">
      <c r="A102" s="1" t="s">
        <v>70</v>
      </c>
      <c r="B102" s="1"/>
      <c r="C102" s="1" t="s">
        <v>17</v>
      </c>
      <c r="D102" s="1" t="n">
        <v>2016</v>
      </c>
      <c r="E102" s="1" t="n">
        <v>2016</v>
      </c>
      <c r="F102" s="1" t="n">
        <v>2016</v>
      </c>
      <c r="G102" s="1" t="n">
        <v>250</v>
      </c>
      <c r="H102" s="1" t="n">
        <v>0</v>
      </c>
      <c r="I102" s="1" t="n">
        <v>0</v>
      </c>
      <c r="J102" s="1" t="n">
        <v>250</v>
      </c>
      <c r="K102" s="1" t="n">
        <v>0</v>
      </c>
      <c r="L102" s="1" t="n">
        <v>0</v>
      </c>
      <c r="M102" s="1"/>
      <c r="N102" s="1"/>
    </row>
    <row r="103" customFormat="false" ht="15" hidden="false" customHeight="false" outlineLevel="0" collapsed="false">
      <c r="A103" s="1" t="s">
        <v>71</v>
      </c>
      <c r="B103" s="1"/>
      <c r="C103" s="1" t="s">
        <v>17</v>
      </c>
      <c r="D103" s="1" t="n">
        <v>2016</v>
      </c>
      <c r="E103" s="1" t="n">
        <v>2016</v>
      </c>
      <c r="F103" s="1" t="n">
        <v>2016</v>
      </c>
      <c r="G103" s="1" t="n">
        <v>750</v>
      </c>
      <c r="H103" s="1" t="n">
        <v>0</v>
      </c>
      <c r="I103" s="1" t="n">
        <v>0</v>
      </c>
      <c r="J103" s="1" t="n">
        <v>750</v>
      </c>
      <c r="K103" s="1" t="n">
        <v>0</v>
      </c>
      <c r="L103" s="1" t="n">
        <v>0</v>
      </c>
      <c r="M103" s="1"/>
      <c r="N103" s="1"/>
    </row>
    <row r="104" customFormat="false" ht="15" hidden="false" customHeight="false" outlineLevel="0" collapsed="false">
      <c r="A104" s="1" t="s">
        <v>72</v>
      </c>
      <c r="B104" s="1"/>
      <c r="C104" s="1" t="s">
        <v>17</v>
      </c>
      <c r="D104" s="1" t="n">
        <v>2016</v>
      </c>
      <c r="E104" s="1" t="n">
        <v>2016</v>
      </c>
      <c r="F104" s="1" t="n">
        <v>2016</v>
      </c>
      <c r="G104" s="1" t="n">
        <v>450.2</v>
      </c>
      <c r="H104" s="1" t="n">
        <v>0</v>
      </c>
      <c r="I104" s="1" t="n">
        <v>0</v>
      </c>
      <c r="J104" s="1" t="n">
        <v>450.2</v>
      </c>
      <c r="K104" s="1" t="n">
        <v>0</v>
      </c>
      <c r="L104" s="1" t="n">
        <v>0</v>
      </c>
      <c r="M104" s="1"/>
      <c r="N104" s="1"/>
    </row>
    <row r="105" customFormat="false" ht="15" hidden="false" customHeight="false" outlineLevel="0" collapsed="false">
      <c r="A105" s="1" t="s">
        <v>73</v>
      </c>
      <c r="B105" s="1"/>
      <c r="C105" s="1" t="s">
        <v>17</v>
      </c>
      <c r="D105" s="1" t="n">
        <v>2016</v>
      </c>
      <c r="E105" s="1" t="n">
        <v>2016</v>
      </c>
      <c r="F105" s="1" t="n">
        <v>2016</v>
      </c>
      <c r="G105" s="1" t="n">
        <v>99.8001</v>
      </c>
      <c r="H105" s="1" t="n">
        <v>0</v>
      </c>
      <c r="I105" s="1" t="n">
        <v>0</v>
      </c>
      <c r="J105" s="1" t="n">
        <v>99.8001</v>
      </c>
      <c r="K105" s="1" t="n">
        <v>0</v>
      </c>
      <c r="L105" s="1" t="n">
        <v>0</v>
      </c>
      <c r="M105" s="1"/>
      <c r="N105" s="1"/>
    </row>
    <row r="106" customFormat="false" ht="15" hidden="false" customHeight="false" outlineLevel="0" collapsed="false">
      <c r="A106" s="1" t="s">
        <v>74</v>
      </c>
      <c r="B106" s="1"/>
      <c r="C106" s="1"/>
      <c r="D106" s="1"/>
      <c r="E106" s="1"/>
      <c r="F106" s="1"/>
      <c r="G106" s="1" t="n">
        <v>131717.7</v>
      </c>
      <c r="H106" s="1" t="n">
        <v>0</v>
      </c>
      <c r="I106" s="1" t="n">
        <v>0</v>
      </c>
      <c r="J106" s="1"/>
      <c r="K106" s="1" t="n">
        <v>131717.7</v>
      </c>
      <c r="L106" s="1" t="n">
        <v>0</v>
      </c>
      <c r="M106" s="1"/>
      <c r="N106" s="1"/>
    </row>
    <row r="107" customFormat="false" ht="15" hidden="false" customHeight="false" outlineLevel="0" collapsed="false">
      <c r="A107" s="1" t="s">
        <v>75</v>
      </c>
      <c r="B107" s="1"/>
      <c r="C107" s="1" t="s">
        <v>17</v>
      </c>
      <c r="D107" s="1" t="n">
        <v>2016</v>
      </c>
      <c r="E107" s="1" t="n">
        <v>2018</v>
      </c>
      <c r="F107" s="1" t="n">
        <v>2016</v>
      </c>
      <c r="G107" s="1" t="n">
        <v>47078.4</v>
      </c>
      <c r="H107" s="1" t="n">
        <v>0</v>
      </c>
      <c r="I107" s="1" t="n">
        <v>0</v>
      </c>
      <c r="J107" s="1"/>
      <c r="K107" s="1" t="n">
        <v>47078.4</v>
      </c>
      <c r="L107" s="1" t="n">
        <v>0</v>
      </c>
      <c r="M107" s="1"/>
      <c r="N107" s="1"/>
    </row>
    <row r="108" customFormat="false" ht="15" hidden="false" customHeight="false" outlineLevel="0" collapsed="false">
      <c r="A108" s="1"/>
      <c r="B108" s="1"/>
      <c r="C108" s="1"/>
      <c r="D108" s="1"/>
      <c r="E108" s="1"/>
      <c r="F108" s="1" t="n">
        <v>2017</v>
      </c>
      <c r="G108" s="1" t="n">
        <v>50248.63</v>
      </c>
      <c r="H108" s="1" t="n">
        <v>0</v>
      </c>
      <c r="I108" s="1" t="n">
        <v>0</v>
      </c>
      <c r="J108" s="1" t="n">
        <v>0</v>
      </c>
      <c r="K108" s="1" t="n">
        <v>50248.63</v>
      </c>
      <c r="L108" s="1" t="n">
        <v>0</v>
      </c>
      <c r="M108" s="1"/>
      <c r="N108" s="1"/>
    </row>
    <row r="109" customFormat="false" ht="15" hidden="false" customHeight="false" outlineLevel="0" collapsed="false">
      <c r="A109" s="1"/>
      <c r="B109" s="1"/>
      <c r="C109" s="1"/>
      <c r="D109" s="1"/>
      <c r="E109" s="1"/>
      <c r="F109" s="1" t="n">
        <v>2018</v>
      </c>
      <c r="G109" s="1" t="n">
        <v>52234.58</v>
      </c>
      <c r="H109" s="1" t="n">
        <v>0</v>
      </c>
      <c r="I109" s="1" t="n">
        <v>0</v>
      </c>
      <c r="J109" s="1" t="n">
        <v>0</v>
      </c>
      <c r="K109" s="1" t="n">
        <v>52234.58</v>
      </c>
      <c r="L109" s="1" t="n">
        <v>0</v>
      </c>
      <c r="M109" s="1"/>
      <c r="N109" s="1"/>
    </row>
    <row r="110" customFormat="false" ht="15" hidden="false" customHeight="false" outlineLevel="0" collapsed="false">
      <c r="A110" s="1" t="s">
        <v>76</v>
      </c>
      <c r="B110" s="1"/>
      <c r="C110" s="1" t="s">
        <v>17</v>
      </c>
      <c r="D110" s="1" t="n">
        <v>2016</v>
      </c>
      <c r="E110" s="1" t="n">
        <v>2018</v>
      </c>
      <c r="F110" s="1" t="n">
        <v>2016</v>
      </c>
      <c r="G110" s="1" t="n">
        <v>44230.3</v>
      </c>
      <c r="H110" s="1" t="n">
        <v>0</v>
      </c>
      <c r="I110" s="1" t="n">
        <v>0</v>
      </c>
      <c r="J110" s="1" t="n">
        <v>0</v>
      </c>
      <c r="K110" s="1" t="n">
        <v>44230.3</v>
      </c>
      <c r="L110" s="1" t="n">
        <v>0</v>
      </c>
      <c r="M110" s="1"/>
      <c r="N110" s="1"/>
    </row>
    <row r="111" customFormat="false" ht="15" hidden="false" customHeight="false" outlineLevel="0" collapsed="false">
      <c r="A111" s="1"/>
      <c r="B111" s="1"/>
      <c r="C111" s="1"/>
      <c r="D111" s="1"/>
      <c r="E111" s="1"/>
      <c r="F111" s="1" t="n">
        <v>2017</v>
      </c>
      <c r="G111" s="1" t="n">
        <v>44129.85</v>
      </c>
      <c r="H111" s="1" t="n">
        <v>0</v>
      </c>
      <c r="I111" s="1" t="n">
        <v>0</v>
      </c>
      <c r="J111" s="1" t="n">
        <v>0</v>
      </c>
      <c r="K111" s="1" t="n">
        <v>44129.85</v>
      </c>
      <c r="L111" s="1" t="n">
        <v>0</v>
      </c>
      <c r="M111" s="1"/>
      <c r="N111" s="1"/>
    </row>
    <row r="112" customFormat="false" ht="15" hidden="false" customHeight="false" outlineLevel="0" collapsed="false">
      <c r="A112" s="1"/>
      <c r="B112" s="1"/>
      <c r="C112" s="1"/>
      <c r="D112" s="1"/>
      <c r="E112" s="1"/>
      <c r="F112" s="1" t="n">
        <v>2018</v>
      </c>
      <c r="G112" s="1" t="n">
        <v>45895.05</v>
      </c>
      <c r="H112" s="1" t="n">
        <v>0</v>
      </c>
      <c r="I112" s="1" t="n">
        <v>0</v>
      </c>
      <c r="J112" s="1" t="n">
        <v>0</v>
      </c>
      <c r="K112" s="1" t="n">
        <v>45895.05</v>
      </c>
      <c r="L112" s="1" t="n">
        <v>0</v>
      </c>
      <c r="M112" s="1"/>
      <c r="N112" s="1"/>
    </row>
    <row r="113" customFormat="false" ht="15" hidden="false" customHeight="false" outlineLevel="0" collapsed="false">
      <c r="A113" s="1" t="s">
        <v>77</v>
      </c>
      <c r="B113" s="1"/>
      <c r="C113" s="1" t="s">
        <v>17</v>
      </c>
      <c r="D113" s="1" t="n">
        <v>2016</v>
      </c>
      <c r="E113" s="1" t="n">
        <v>2018</v>
      </c>
      <c r="F113" s="1" t="n">
        <v>2016</v>
      </c>
      <c r="G113" s="1" t="n">
        <v>1629.1</v>
      </c>
      <c r="H113" s="1" t="n">
        <v>0</v>
      </c>
      <c r="I113" s="1" t="n">
        <v>0</v>
      </c>
      <c r="J113" s="1" t="n">
        <v>0</v>
      </c>
      <c r="K113" s="1" t="n">
        <v>1629.1</v>
      </c>
      <c r="L113" s="1" t="n">
        <v>0</v>
      </c>
      <c r="M113" s="1"/>
      <c r="N113" s="1"/>
    </row>
    <row r="114" customFormat="false" ht="15" hidden="false" customHeight="false" outlineLevel="0" collapsed="false">
      <c r="A114" s="1"/>
      <c r="B114" s="1"/>
      <c r="C114" s="1"/>
      <c r="D114" s="1"/>
      <c r="E114" s="1"/>
      <c r="F114" s="1" t="n">
        <v>2017</v>
      </c>
      <c r="G114" s="1" t="n">
        <v>4385.12</v>
      </c>
      <c r="H114" s="1" t="n">
        <v>0</v>
      </c>
      <c r="I114" s="1" t="n">
        <v>0</v>
      </c>
      <c r="J114" s="1" t="n">
        <v>0</v>
      </c>
      <c r="K114" s="1" t="n">
        <v>4385.12</v>
      </c>
      <c r="L114" s="1" t="n">
        <v>0</v>
      </c>
      <c r="M114" s="1"/>
      <c r="N114" s="1"/>
    </row>
    <row r="115" customFormat="false" ht="15" hidden="false" customHeight="false" outlineLevel="0" collapsed="false">
      <c r="A115" s="1"/>
      <c r="B115" s="1"/>
      <c r="C115" s="1"/>
      <c r="D115" s="1"/>
      <c r="E115" s="1"/>
      <c r="F115" s="1" t="n">
        <v>2018</v>
      </c>
      <c r="G115" s="1" t="n">
        <v>4560.52</v>
      </c>
      <c r="H115" s="1" t="n">
        <v>0</v>
      </c>
      <c r="I115" s="1" t="n">
        <v>0</v>
      </c>
      <c r="J115" s="1" t="n">
        <v>0</v>
      </c>
      <c r="K115" s="1" t="n">
        <v>4560.52</v>
      </c>
      <c r="L115" s="1" t="n">
        <v>0</v>
      </c>
      <c r="M115" s="1"/>
      <c r="N115" s="1"/>
    </row>
    <row r="116" customFormat="false" ht="15" hidden="false" customHeight="false" outlineLevel="0" collapsed="false">
      <c r="A116" s="1" t="s">
        <v>78</v>
      </c>
      <c r="B116" s="1"/>
      <c r="C116" s="1" t="s">
        <v>17</v>
      </c>
      <c r="D116" s="1" t="n">
        <v>2016</v>
      </c>
      <c r="E116" s="1" t="n">
        <v>2018</v>
      </c>
      <c r="F116" s="1" t="n">
        <v>2016</v>
      </c>
      <c r="G116" s="1" t="n">
        <v>500</v>
      </c>
      <c r="H116" s="1" t="n">
        <v>0</v>
      </c>
      <c r="I116" s="1" t="n">
        <v>0</v>
      </c>
      <c r="J116" s="1" t="n">
        <v>0</v>
      </c>
      <c r="K116" s="1" t="n">
        <v>500</v>
      </c>
      <c r="L116" s="1" t="n">
        <v>0</v>
      </c>
      <c r="M116" s="1"/>
      <c r="N116" s="1"/>
    </row>
    <row r="117" customFormat="false" ht="15" hidden="false" customHeight="false" outlineLevel="0" collapsed="false">
      <c r="A117" s="1"/>
      <c r="B117" s="1"/>
      <c r="C117" s="1"/>
      <c r="D117" s="1"/>
      <c r="E117" s="1"/>
      <c r="F117" s="1" t="n">
        <v>2017</v>
      </c>
      <c r="G117" s="1" t="n">
        <v>509.66</v>
      </c>
      <c r="H117" s="1" t="n">
        <v>0</v>
      </c>
      <c r="I117" s="1" t="n">
        <v>0</v>
      </c>
      <c r="J117" s="1" t="n">
        <v>0</v>
      </c>
      <c r="K117" s="1" t="n">
        <v>509.66</v>
      </c>
      <c r="L117" s="1" t="n">
        <v>0</v>
      </c>
      <c r="M117" s="1"/>
      <c r="N117" s="1"/>
    </row>
    <row r="118" customFormat="false" ht="15" hidden="false" customHeight="false" outlineLevel="0" collapsed="false">
      <c r="A118" s="1"/>
      <c r="B118" s="1"/>
      <c r="C118" s="1"/>
      <c r="D118" s="1"/>
      <c r="E118" s="1"/>
      <c r="F118" s="1" t="n">
        <v>2018</v>
      </c>
      <c r="G118" s="1" t="n">
        <v>530.05</v>
      </c>
      <c r="H118" s="1" t="n">
        <v>0</v>
      </c>
      <c r="I118" s="1" t="n">
        <v>0</v>
      </c>
      <c r="J118" s="1" t="n">
        <v>0</v>
      </c>
      <c r="K118" s="1" t="n">
        <v>530.05</v>
      </c>
      <c r="L118" s="1" t="n">
        <v>0</v>
      </c>
      <c r="M118" s="1"/>
      <c r="N118" s="1"/>
    </row>
    <row r="119" customFormat="false" ht="15" hidden="false" customHeight="false" outlineLevel="0" collapsed="false">
      <c r="A119" s="1" t="s">
        <v>79</v>
      </c>
      <c r="B119" s="1"/>
      <c r="C119" s="1" t="s">
        <v>17</v>
      </c>
      <c r="D119" s="1" t="n">
        <v>2016</v>
      </c>
      <c r="E119" s="1" t="n">
        <v>2018</v>
      </c>
      <c r="F119" s="1" t="n">
        <v>2016</v>
      </c>
      <c r="G119" s="1" t="n">
        <v>0</v>
      </c>
      <c r="H119" s="1" t="n">
        <v>0</v>
      </c>
      <c r="I119" s="1" t="n">
        <v>0</v>
      </c>
      <c r="J119" s="1" t="n">
        <v>0</v>
      </c>
      <c r="K119" s="1" t="n">
        <v>0</v>
      </c>
      <c r="L119" s="1" t="n">
        <v>0</v>
      </c>
      <c r="M119" s="1"/>
      <c r="N119" s="1"/>
    </row>
    <row r="120" customFormat="false" ht="15" hidden="false" customHeight="false" outlineLevel="0" collapsed="false">
      <c r="A120" s="1"/>
      <c r="B120" s="1"/>
      <c r="C120" s="1"/>
      <c r="D120" s="1"/>
      <c r="E120" s="1"/>
      <c r="F120" s="1" t="n">
        <v>2017</v>
      </c>
      <c r="G120" s="1" t="n">
        <v>624</v>
      </c>
      <c r="H120" s="1" t="n">
        <v>0</v>
      </c>
      <c r="I120" s="1" t="n">
        <v>0</v>
      </c>
      <c r="J120" s="1" t="n">
        <v>0</v>
      </c>
      <c r="K120" s="1" t="n">
        <v>624</v>
      </c>
      <c r="L120" s="1" t="n">
        <v>0</v>
      </c>
      <c r="M120" s="1"/>
      <c r="N120" s="1"/>
    </row>
    <row r="121" customFormat="false" ht="15" hidden="false" customHeight="false" outlineLevel="0" collapsed="false">
      <c r="A121" s="1"/>
      <c r="B121" s="1"/>
      <c r="C121" s="1"/>
      <c r="D121" s="1"/>
      <c r="E121" s="1"/>
      <c r="F121" s="1" t="n">
        <v>2018</v>
      </c>
      <c r="G121" s="1" t="n">
        <v>648.96</v>
      </c>
      <c r="H121" s="1" t="n">
        <v>0</v>
      </c>
      <c r="I121" s="1" t="n">
        <v>0</v>
      </c>
      <c r="J121" s="1" t="n">
        <v>0</v>
      </c>
      <c r="K121" s="1" t="n">
        <v>648.96</v>
      </c>
      <c r="L121" s="1" t="n">
        <v>0</v>
      </c>
      <c r="M121" s="1"/>
      <c r="N121" s="1"/>
    </row>
    <row r="122" customFormat="false" ht="15" hidden="false" customHeight="false" outlineLevel="0" collapsed="false">
      <c r="A122" s="1" t="s">
        <v>80</v>
      </c>
      <c r="B122" s="1"/>
      <c r="C122" s="1" t="s">
        <v>17</v>
      </c>
      <c r="D122" s="1" t="n">
        <v>2016</v>
      </c>
      <c r="E122" s="1" t="n">
        <v>2018</v>
      </c>
      <c r="F122" s="1" t="n">
        <v>2016</v>
      </c>
      <c r="G122" s="1" t="n">
        <v>0</v>
      </c>
      <c r="H122" s="1" t="n">
        <v>0</v>
      </c>
      <c r="I122" s="1" t="n">
        <v>0</v>
      </c>
      <c r="J122" s="1" t="n">
        <v>0</v>
      </c>
      <c r="K122" s="1" t="n">
        <v>0</v>
      </c>
      <c r="L122" s="1" t="n">
        <v>0</v>
      </c>
      <c r="M122" s="1"/>
      <c r="N122" s="1"/>
    </row>
    <row r="123" customFormat="false" ht="15" hidden="false" customHeight="false" outlineLevel="0" collapsed="false">
      <c r="A123" s="1"/>
      <c r="B123" s="1"/>
      <c r="C123" s="1"/>
      <c r="D123" s="1"/>
      <c r="E123" s="1"/>
      <c r="F123" s="1" t="n">
        <v>2017</v>
      </c>
      <c r="G123" s="1" t="n">
        <v>600</v>
      </c>
      <c r="H123" s="1" t="n">
        <v>0</v>
      </c>
      <c r="I123" s="1" t="n">
        <v>0</v>
      </c>
      <c r="J123" s="1" t="n">
        <v>0</v>
      </c>
      <c r="K123" s="1" t="n">
        <v>600</v>
      </c>
      <c r="L123" s="1" t="n">
        <v>0</v>
      </c>
      <c r="M123" s="1"/>
      <c r="N123" s="1"/>
    </row>
    <row r="124" customFormat="false" ht="15" hidden="false" customHeight="false" outlineLevel="0" collapsed="false">
      <c r="A124" s="1"/>
      <c r="B124" s="1"/>
      <c r="C124" s="1"/>
      <c r="D124" s="1"/>
      <c r="E124" s="1"/>
      <c r="F124" s="1" t="n">
        <v>2018</v>
      </c>
      <c r="G124" s="1" t="n">
        <v>600</v>
      </c>
      <c r="H124" s="1" t="n">
        <v>0</v>
      </c>
      <c r="I124" s="1" t="n">
        <v>0</v>
      </c>
      <c r="J124" s="1" t="n">
        <v>0</v>
      </c>
      <c r="K124" s="1" t="n">
        <v>600</v>
      </c>
      <c r="L124" s="1" t="n">
        <v>0</v>
      </c>
      <c r="M124" s="1"/>
      <c r="N124" s="1"/>
    </row>
    <row r="125" customFormat="false" ht="15" hidden="false" customHeight="false" outlineLevel="0" collapsed="false">
      <c r="A125" s="1" t="s">
        <v>81</v>
      </c>
      <c r="B125" s="1"/>
      <c r="C125" s="1" t="s">
        <v>17</v>
      </c>
      <c r="D125" s="1" t="n">
        <v>2016</v>
      </c>
      <c r="E125" s="1" t="n">
        <v>2016</v>
      </c>
      <c r="F125" s="1" t="n">
        <v>2016</v>
      </c>
      <c r="G125" s="1" t="n">
        <v>0</v>
      </c>
      <c r="H125" s="1" t="n">
        <v>0</v>
      </c>
      <c r="I125" s="1" t="n">
        <v>0</v>
      </c>
      <c r="J125" s="1" t="n">
        <v>0</v>
      </c>
      <c r="K125" s="1" t="n">
        <v>0</v>
      </c>
      <c r="L125" s="1" t="n">
        <v>0</v>
      </c>
      <c r="M125" s="1"/>
      <c r="N125" s="1"/>
    </row>
    <row r="126" customFormat="false" ht="15" hidden="false" customHeight="fals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customFormat="false" ht="15" hidden="false" customHeight="false" outlineLevel="0" collapsed="false">
      <c r="A127" s="1" t="s">
        <v>82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customFormat="false" ht="15" hidden="false" customHeight="false" outlineLevel="0" collapsed="false">
      <c r="A128" s="1" t="s">
        <v>83</v>
      </c>
      <c r="B128" s="1"/>
      <c r="C128" s="1" t="s">
        <v>17</v>
      </c>
      <c r="D128" s="1" t="n">
        <v>2016</v>
      </c>
      <c r="E128" s="1" t="n">
        <v>2016</v>
      </c>
      <c r="F128" s="1" t="n">
        <v>2016</v>
      </c>
      <c r="G128" s="1" t="n">
        <v>0</v>
      </c>
      <c r="H128" s="1" t="n">
        <v>0</v>
      </c>
      <c r="I128" s="1" t="n">
        <v>0</v>
      </c>
      <c r="J128" s="1" t="n">
        <v>0</v>
      </c>
      <c r="K128" s="1" t="n">
        <v>0</v>
      </c>
      <c r="L128" s="1" t="n">
        <v>0</v>
      </c>
      <c r="M128" s="1"/>
      <c r="N128" s="1"/>
    </row>
    <row r="129" customFormat="false" ht="15" hidden="false" customHeight="false" outlineLevel="0" collapsed="false">
      <c r="A129" s="1" t="s">
        <v>84</v>
      </c>
      <c r="B129" s="1"/>
      <c r="C129" s="1" t="s">
        <v>17</v>
      </c>
      <c r="D129" s="1" t="n">
        <v>2016</v>
      </c>
      <c r="E129" s="1" t="n">
        <v>2016</v>
      </c>
      <c r="F129" s="1" t="n">
        <v>2016</v>
      </c>
      <c r="G129" s="1" t="n">
        <v>744</v>
      </c>
      <c r="H129" s="1" t="n">
        <v>0</v>
      </c>
      <c r="I129" s="1" t="n">
        <v>0</v>
      </c>
      <c r="J129" s="1" t="n">
        <v>0</v>
      </c>
      <c r="K129" s="1" t="n">
        <v>744</v>
      </c>
      <c r="L129" s="1" t="n">
        <v>0</v>
      </c>
      <c r="M129" s="1"/>
      <c r="N129" s="1"/>
    </row>
    <row r="130" customFormat="false" ht="15" hidden="false" customHeight="false" outlineLevel="0" collapsed="false">
      <c r="A130" s="1" t="s">
        <v>85</v>
      </c>
      <c r="B130" s="1"/>
      <c r="C130" s="1" t="s">
        <v>17</v>
      </c>
      <c r="D130" s="1" t="n">
        <v>2016</v>
      </c>
      <c r="E130" s="1" t="n">
        <v>2016</v>
      </c>
      <c r="F130" s="1" t="n">
        <v>2016</v>
      </c>
      <c r="G130" s="1" t="n">
        <v>700</v>
      </c>
      <c r="H130" s="1" t="n">
        <v>0</v>
      </c>
      <c r="I130" s="1" t="n">
        <v>0</v>
      </c>
      <c r="J130" s="1" t="n">
        <v>0</v>
      </c>
      <c r="K130" s="1" t="n">
        <v>700</v>
      </c>
      <c r="L130" s="1" t="n">
        <v>0</v>
      </c>
      <c r="M130" s="1"/>
      <c r="N130" s="1"/>
    </row>
    <row r="131" customFormat="false" ht="15" hidden="false" customHeight="fals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customFormat="false" ht="15" hidden="false" customHeight="false" outlineLevel="0" collapsed="false">
      <c r="A132" s="1" t="s">
        <v>86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customFormat="false" ht="15" hidden="false" customHeight="false" outlineLevel="0" collapsed="false">
      <c r="A133" s="1" t="s">
        <v>87</v>
      </c>
      <c r="B133" s="1"/>
      <c r="C133" s="1" t="s">
        <v>17</v>
      </c>
      <c r="D133" s="1" t="n">
        <v>2016</v>
      </c>
      <c r="E133" s="1" t="n">
        <v>2016</v>
      </c>
      <c r="F133" s="1" t="n">
        <v>2016</v>
      </c>
      <c r="G133" s="1" t="n">
        <v>1154.3</v>
      </c>
      <c r="H133" s="1" t="n">
        <v>0</v>
      </c>
      <c r="I133" s="1" t="n">
        <v>0</v>
      </c>
      <c r="J133" s="1" t="n">
        <v>0</v>
      </c>
      <c r="K133" s="1" t="n">
        <v>1154.3</v>
      </c>
      <c r="L133" s="1" t="n">
        <v>0</v>
      </c>
      <c r="M133" s="1"/>
      <c r="N133" s="1"/>
    </row>
    <row r="134" customFormat="false" ht="15" hidden="false" customHeight="fals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customFormat="false" ht="15" hidden="false" customHeight="false" outlineLevel="0" collapsed="false">
      <c r="A135" s="1" t="s">
        <v>88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customFormat="false" ht="15" hidden="false" customHeight="false" outlineLevel="0" collapsed="false">
      <c r="A136" s="1" t="s">
        <v>89</v>
      </c>
      <c r="B136" s="1"/>
      <c r="C136" s="1"/>
      <c r="D136" s="1"/>
      <c r="E136" s="1"/>
      <c r="F136" s="1"/>
      <c r="G136" s="1" t="n">
        <v>149561.61</v>
      </c>
      <c r="H136" s="1" t="n">
        <v>0</v>
      </c>
      <c r="I136" s="1" t="n">
        <v>0</v>
      </c>
      <c r="J136" s="1"/>
      <c r="K136" s="1" t="n">
        <v>149561.61</v>
      </c>
      <c r="L136" s="1" t="n">
        <v>0</v>
      </c>
      <c r="M136" s="1"/>
      <c r="N136" s="1"/>
    </row>
    <row r="137" customFormat="false" ht="15" hidden="false" customHeight="false" outlineLevel="0" collapsed="false">
      <c r="A137" s="1" t="s">
        <v>90</v>
      </c>
      <c r="B137" s="1"/>
      <c r="C137" s="1" t="s">
        <v>17</v>
      </c>
      <c r="D137" s="1" t="n">
        <v>2016</v>
      </c>
      <c r="E137" s="1" t="n">
        <v>2018</v>
      </c>
      <c r="F137" s="1" t="n">
        <v>2016</v>
      </c>
      <c r="G137" s="1" t="n">
        <v>700</v>
      </c>
      <c r="H137" s="1" t="n">
        <v>0</v>
      </c>
      <c r="I137" s="1" t="n">
        <v>0</v>
      </c>
      <c r="J137" s="1"/>
      <c r="K137" s="1" t="n">
        <v>700</v>
      </c>
      <c r="L137" s="1" t="n">
        <v>0</v>
      </c>
      <c r="M137" s="1"/>
      <c r="N137" s="1"/>
    </row>
    <row r="138" customFormat="false" ht="15" hidden="false" customHeight="false" outlineLevel="0" collapsed="false">
      <c r="A138" s="1"/>
      <c r="B138" s="1"/>
      <c r="C138" s="1"/>
      <c r="D138" s="1"/>
      <c r="E138" s="1"/>
      <c r="F138" s="1" t="n">
        <v>2017</v>
      </c>
      <c r="G138" s="1" t="n">
        <v>1650</v>
      </c>
      <c r="H138" s="1" t="n">
        <v>0</v>
      </c>
      <c r="I138" s="1" t="n">
        <v>1500</v>
      </c>
      <c r="J138" s="1"/>
      <c r="K138" s="1" t="n">
        <v>150</v>
      </c>
      <c r="L138" s="1" t="n">
        <v>0</v>
      </c>
      <c r="M138" s="1"/>
      <c r="N138" s="1"/>
    </row>
    <row r="139" customFormat="false" ht="15" hidden="false" customHeight="false" outlineLevel="0" collapsed="false">
      <c r="A139" s="1"/>
      <c r="B139" s="1"/>
      <c r="C139" s="1"/>
      <c r="D139" s="1"/>
      <c r="E139" s="1"/>
      <c r="F139" s="1" t="n">
        <v>2018</v>
      </c>
      <c r="G139" s="1" t="n">
        <v>1650</v>
      </c>
      <c r="H139" s="1" t="n">
        <v>0</v>
      </c>
      <c r="I139" s="1" t="n">
        <v>1500</v>
      </c>
      <c r="J139" s="1"/>
      <c r="K139" s="1" t="n">
        <v>150</v>
      </c>
      <c r="L139" s="1" t="n">
        <v>0</v>
      </c>
      <c r="M139" s="1"/>
      <c r="N139" s="1"/>
    </row>
    <row r="140" customFormat="false" ht="15" hidden="false" customHeight="false" outlineLevel="0" collapsed="false">
      <c r="A140" s="1" t="s">
        <v>91</v>
      </c>
      <c r="B140" s="1"/>
      <c r="C140" s="1" t="s">
        <v>17</v>
      </c>
      <c r="D140" s="1" t="n">
        <v>2016</v>
      </c>
      <c r="E140" s="1" t="n">
        <v>2018</v>
      </c>
      <c r="F140" s="1" t="n">
        <v>2016</v>
      </c>
      <c r="G140" s="1" t="n">
        <v>1630.79</v>
      </c>
      <c r="H140" s="1" t="n">
        <v>0</v>
      </c>
      <c r="I140" s="1" t="n">
        <v>1150.79</v>
      </c>
      <c r="J140" s="1"/>
      <c r="K140" s="1" t="n">
        <v>480</v>
      </c>
      <c r="L140" s="1" t="n">
        <v>0</v>
      </c>
      <c r="M140" s="1"/>
      <c r="N140" s="1"/>
    </row>
    <row r="141" customFormat="false" ht="15" hidden="false" customHeight="false" outlineLevel="0" collapsed="false">
      <c r="A141" s="1"/>
      <c r="B141" s="1"/>
      <c r="C141" s="1"/>
      <c r="D141" s="1"/>
      <c r="E141" s="1"/>
      <c r="F141" s="1" t="n">
        <v>2017</v>
      </c>
      <c r="G141" s="1" t="n">
        <v>1650</v>
      </c>
      <c r="H141" s="1" t="n">
        <v>0</v>
      </c>
      <c r="I141" s="1" t="n">
        <v>1500</v>
      </c>
      <c r="J141" s="1"/>
      <c r="K141" s="1" t="n">
        <v>150</v>
      </c>
      <c r="L141" s="1" t="n">
        <v>0</v>
      </c>
      <c r="M141" s="1"/>
      <c r="N141" s="1"/>
    </row>
    <row r="142" customFormat="false" ht="15" hidden="false" customHeight="false" outlineLevel="0" collapsed="false">
      <c r="A142" s="1" t="s">
        <v>92</v>
      </c>
      <c r="B142" s="1"/>
      <c r="C142" s="1"/>
      <c r="D142" s="1"/>
      <c r="E142" s="1"/>
      <c r="F142" s="1" t="n">
        <v>2018</v>
      </c>
      <c r="G142" s="1" t="n">
        <v>1650</v>
      </c>
      <c r="H142" s="1" t="n">
        <v>0</v>
      </c>
      <c r="I142" s="1" t="n">
        <v>1500</v>
      </c>
      <c r="J142" s="1"/>
      <c r="K142" s="1" t="n">
        <v>150</v>
      </c>
      <c r="L142" s="1" t="n">
        <v>0</v>
      </c>
      <c r="M142" s="1"/>
      <c r="N142" s="1"/>
    </row>
    <row r="143" customFormat="false" ht="15" hidden="false" customHeight="false" outlineLevel="0" collapsed="false">
      <c r="A143" s="1" t="s">
        <v>93</v>
      </c>
      <c r="B143" s="1"/>
      <c r="C143" s="1"/>
      <c r="D143" s="1"/>
      <c r="E143" s="1"/>
      <c r="F143" s="1"/>
      <c r="G143" s="1" t="n">
        <v>4000</v>
      </c>
      <c r="H143" s="1" t="n">
        <v>0</v>
      </c>
      <c r="I143" s="1" t="n">
        <v>3000</v>
      </c>
      <c r="J143" s="1"/>
      <c r="K143" s="1" t="n">
        <v>1000</v>
      </c>
      <c r="L143" s="1" t="n">
        <v>0</v>
      </c>
      <c r="M143" s="1"/>
      <c r="N143" s="1"/>
    </row>
    <row r="144" customFormat="false" ht="15" hidden="false" customHeight="false" outlineLevel="0" collapsed="false">
      <c r="A144" s="1" t="s">
        <v>94</v>
      </c>
      <c r="B144" s="1"/>
      <c r="C144" s="1" t="s">
        <v>47</v>
      </c>
      <c r="D144" s="1" t="n">
        <v>2016</v>
      </c>
      <c r="E144" s="1" t="n">
        <v>2018</v>
      </c>
      <c r="F144" s="1" t="n">
        <v>2016</v>
      </c>
      <c r="G144" s="1" t="n">
        <v>62466.66</v>
      </c>
      <c r="H144" s="1" t="n">
        <v>0</v>
      </c>
      <c r="I144" s="1" t="n">
        <v>48031.26</v>
      </c>
      <c r="J144" s="1"/>
      <c r="K144" s="1" t="n">
        <v>14435.4</v>
      </c>
      <c r="L144" s="1" t="n">
        <v>0</v>
      </c>
      <c r="M144" s="1"/>
      <c r="N144" s="1"/>
    </row>
    <row r="145" customFormat="false" ht="15" hidden="false" customHeight="false" outlineLevel="0" collapsed="false">
      <c r="A145" s="1"/>
      <c r="B145" s="1"/>
      <c r="C145" s="1"/>
      <c r="D145" s="1"/>
      <c r="E145" s="1"/>
      <c r="F145" s="1" t="n">
        <v>2017</v>
      </c>
      <c r="G145" s="1" t="n">
        <v>66640</v>
      </c>
      <c r="H145" s="1" t="n">
        <v>0</v>
      </c>
      <c r="I145" s="1" t="n">
        <v>0</v>
      </c>
      <c r="J145" s="1"/>
      <c r="K145" s="1" t="n">
        <v>66640</v>
      </c>
      <c r="L145" s="1" t="n">
        <v>0</v>
      </c>
      <c r="M145" s="1"/>
      <c r="N145" s="1"/>
    </row>
    <row r="146" customFormat="false" ht="15" hidden="false" customHeight="false" outlineLevel="0" collapsed="false">
      <c r="A146" s="1"/>
      <c r="B146" s="1"/>
      <c r="C146" s="1"/>
      <c r="D146" s="1"/>
      <c r="E146" s="1"/>
      <c r="F146" s="1" t="n">
        <v>2018</v>
      </c>
      <c r="G146" s="1" t="n">
        <v>78210</v>
      </c>
      <c r="H146" s="1" t="n">
        <v>0</v>
      </c>
      <c r="I146" s="1" t="n">
        <v>0</v>
      </c>
      <c r="J146" s="1"/>
      <c r="K146" s="1" t="n">
        <v>78210</v>
      </c>
      <c r="L146" s="1" t="n">
        <v>0</v>
      </c>
      <c r="M146" s="1"/>
      <c r="N146" s="1"/>
    </row>
    <row r="147" customFormat="false" ht="15" hidden="false" customHeight="false" outlineLevel="0" collapsed="false">
      <c r="A147" s="1" t="s">
        <v>95</v>
      </c>
      <c r="B147" s="1"/>
      <c r="C147" s="1" t="s">
        <v>47</v>
      </c>
      <c r="D147" s="1" t="n">
        <v>2016</v>
      </c>
      <c r="E147" s="1" t="n">
        <v>2018</v>
      </c>
      <c r="F147" s="1" t="n">
        <v>2016</v>
      </c>
      <c r="G147" s="1" t="n">
        <v>58222.06</v>
      </c>
      <c r="H147" s="1" t="n">
        <v>0</v>
      </c>
      <c r="I147" s="1" t="n">
        <v>48031.26</v>
      </c>
      <c r="J147" s="1"/>
      <c r="K147" s="1" t="n">
        <v>10190.8</v>
      </c>
      <c r="L147" s="1" t="n">
        <v>0</v>
      </c>
      <c r="M147" s="1"/>
      <c r="N147" s="1"/>
    </row>
    <row r="148" customFormat="false" ht="15" hidden="false" customHeight="false" outlineLevel="0" collapsed="false">
      <c r="A148" s="1"/>
      <c r="B148" s="1"/>
      <c r="C148" s="1"/>
      <c r="D148" s="1"/>
      <c r="E148" s="1"/>
      <c r="F148" s="1" t="n">
        <v>2017</v>
      </c>
      <c r="G148" s="1" t="n">
        <v>64640</v>
      </c>
      <c r="H148" s="1" t="n">
        <v>0</v>
      </c>
      <c r="I148" s="1" t="n">
        <v>0</v>
      </c>
      <c r="J148" s="1"/>
      <c r="K148" s="1" t="n">
        <v>64640</v>
      </c>
      <c r="L148" s="1" t="n">
        <v>0</v>
      </c>
      <c r="M148" s="1"/>
      <c r="N148" s="1"/>
    </row>
    <row r="149" customFormat="false" ht="15" hidden="false" customHeight="false" outlineLevel="0" collapsed="false">
      <c r="A149" s="1" t="s">
        <v>96</v>
      </c>
      <c r="B149" s="1"/>
      <c r="C149" s="1"/>
      <c r="D149" s="1"/>
      <c r="E149" s="1"/>
      <c r="F149" s="1" t="n">
        <v>2018</v>
      </c>
      <c r="G149" s="1" t="n">
        <v>2018</v>
      </c>
      <c r="H149" s="1" t="n">
        <v>75710</v>
      </c>
      <c r="I149" s="1" t="n">
        <v>0</v>
      </c>
      <c r="J149" s="1"/>
      <c r="K149" s="1" t="n">
        <v>0</v>
      </c>
      <c r="L149" s="1" t="n">
        <v>75710</v>
      </c>
      <c r="M149" s="1"/>
      <c r="N149" s="1"/>
    </row>
    <row r="150" customFormat="false" ht="15" hidden="false" customHeight="false" outlineLevel="0" collapsed="false">
      <c r="A150" s="1" t="s">
        <v>97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customFormat="false" ht="15" hidden="false" customHeight="false" outlineLevel="0" collapsed="false">
      <c r="A151" s="1" t="s">
        <v>98</v>
      </c>
      <c r="B151" s="1"/>
      <c r="C151" s="1" t="s">
        <v>47</v>
      </c>
      <c r="D151" s="1"/>
      <c r="E151" s="1"/>
      <c r="F151" s="1" t="n">
        <v>2016</v>
      </c>
      <c r="G151" s="1" t="n">
        <v>8052.44</v>
      </c>
      <c r="H151" s="1" t="n">
        <v>0</v>
      </c>
      <c r="I151" s="1" t="n">
        <v>0</v>
      </c>
      <c r="J151" s="1"/>
      <c r="K151" s="1" t="n">
        <v>8052.44</v>
      </c>
      <c r="L151" s="1" t="n">
        <v>0</v>
      </c>
      <c r="M151" s="1"/>
      <c r="N151" s="1"/>
    </row>
    <row r="152" customFormat="false" ht="15" hidden="false" customHeight="false" outlineLevel="0" collapsed="false">
      <c r="A152" s="1" t="s">
        <v>99</v>
      </c>
      <c r="B152" s="1"/>
      <c r="C152" s="1" t="s">
        <v>47</v>
      </c>
      <c r="D152" s="1"/>
      <c r="E152" s="1"/>
      <c r="F152" s="1" t="n">
        <v>2016</v>
      </c>
      <c r="G152" s="1" t="n">
        <v>33750.86</v>
      </c>
      <c r="H152" s="1" t="n">
        <v>0</v>
      </c>
      <c r="I152" s="1" t="n">
        <v>33750.86</v>
      </c>
      <c r="J152" s="1"/>
      <c r="K152" s="1" t="n">
        <v>0</v>
      </c>
      <c r="L152" s="1" t="n">
        <v>0</v>
      </c>
      <c r="M152" s="1"/>
      <c r="N152" s="1"/>
    </row>
    <row r="153" customFormat="false" ht="15" hidden="false" customHeight="false" outlineLevel="0" collapsed="false">
      <c r="A153" s="1" t="s">
        <v>100</v>
      </c>
      <c r="B153" s="1"/>
      <c r="C153" s="1" t="s">
        <v>47</v>
      </c>
      <c r="D153" s="1"/>
      <c r="E153" s="1"/>
      <c r="F153" s="1" t="n">
        <v>2016</v>
      </c>
      <c r="G153" s="1" t="n">
        <v>16418.76</v>
      </c>
      <c r="H153" s="1" t="n">
        <v>0</v>
      </c>
      <c r="I153" s="1" t="n">
        <v>14280.4</v>
      </c>
      <c r="J153" s="1"/>
      <c r="K153" s="1" t="n">
        <v>2138.36</v>
      </c>
      <c r="L153" s="1" t="n">
        <v>0</v>
      </c>
      <c r="M153" s="1"/>
      <c r="N153" s="1"/>
    </row>
    <row r="154" customFormat="false" ht="15" hidden="false" customHeight="false" outlineLevel="0" collapsed="false">
      <c r="A154" s="1" t="s">
        <v>101</v>
      </c>
      <c r="B154" s="1"/>
      <c r="C154" s="1" t="s">
        <v>47</v>
      </c>
      <c r="D154" s="1"/>
      <c r="E154" s="1"/>
      <c r="F154" s="1" t="n">
        <v>2016</v>
      </c>
      <c r="G154" s="1" t="n">
        <v>2966.73</v>
      </c>
      <c r="H154" s="1" t="n">
        <v>0</v>
      </c>
      <c r="I154" s="1" t="n">
        <v>2173.6</v>
      </c>
      <c r="J154" s="1"/>
      <c r="K154" s="1" t="n">
        <v>793.13</v>
      </c>
      <c r="L154" s="1" t="n">
        <v>0</v>
      </c>
      <c r="M154" s="1"/>
      <c r="N154" s="1"/>
    </row>
    <row r="155" customFormat="false" ht="15" hidden="false" customHeight="false" outlineLevel="0" collapsed="false">
      <c r="A155" s="1" t="s">
        <v>102</v>
      </c>
      <c r="B155" s="1"/>
      <c r="C155" s="1" t="s">
        <v>47</v>
      </c>
      <c r="D155" s="1"/>
      <c r="E155" s="1"/>
      <c r="F155" s="1" t="n">
        <v>2016</v>
      </c>
      <c r="G155" s="1" t="n">
        <v>7327.476</v>
      </c>
      <c r="H155" s="1" t="n">
        <v>0</v>
      </c>
      <c r="I155" s="1" t="n">
        <v>6594.7</v>
      </c>
      <c r="J155" s="1"/>
      <c r="K155" s="1" t="n">
        <v>732.776</v>
      </c>
      <c r="L155" s="1" t="n">
        <v>0</v>
      </c>
      <c r="M155" s="1"/>
      <c r="N155" s="1"/>
    </row>
    <row r="156" customFormat="false" ht="15" hidden="false" customHeight="fals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customFormat="false" ht="15" hidden="false" customHeight="false" outlineLevel="0" collapsed="false">
      <c r="A157" s="1" t="s">
        <v>103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customFormat="false" ht="15" hidden="false" customHeight="false" outlineLevel="0" collapsed="false">
      <c r="A158" s="1" t="s">
        <v>104</v>
      </c>
      <c r="B158" s="1"/>
      <c r="C158" s="1" t="s">
        <v>47</v>
      </c>
      <c r="D158" s="1"/>
      <c r="E158" s="1"/>
      <c r="F158" s="1" t="n">
        <v>2016</v>
      </c>
      <c r="G158" s="1" t="n">
        <v>6124.529</v>
      </c>
      <c r="H158" s="1" t="n">
        <v>0</v>
      </c>
      <c r="I158" s="1" t="n">
        <v>5512.1</v>
      </c>
      <c r="J158" s="1"/>
      <c r="K158" s="1" t="n">
        <v>612.454</v>
      </c>
      <c r="L158" s="1" t="n">
        <v>0</v>
      </c>
      <c r="M158" s="1"/>
      <c r="N158" s="1"/>
    </row>
    <row r="159" customFormat="false" ht="15" hidden="false" customHeight="fals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customFormat="false" ht="15" hidden="false" customHeight="false" outlineLevel="0" collapsed="false">
      <c r="A160" s="1" t="s">
        <v>105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customFormat="false" ht="15" hidden="false" customHeight="false" outlineLevel="0" collapsed="false">
      <c r="A161" s="1" t="s">
        <v>106</v>
      </c>
      <c r="B161" s="1"/>
      <c r="C161" s="1" t="s">
        <v>47</v>
      </c>
      <c r="D161" s="1" t="n">
        <v>2016</v>
      </c>
      <c r="E161" s="1" t="n">
        <v>2018</v>
      </c>
      <c r="F161" s="1" t="n">
        <v>2016</v>
      </c>
      <c r="G161" s="1" t="n">
        <v>1016.3</v>
      </c>
      <c r="H161" s="1" t="n">
        <v>0</v>
      </c>
      <c r="I161" s="1" t="n">
        <v>0</v>
      </c>
      <c r="J161" s="1"/>
      <c r="K161" s="1" t="n">
        <v>1016.3</v>
      </c>
      <c r="L161" s="1" t="n">
        <v>0</v>
      </c>
      <c r="M161" s="1"/>
      <c r="N161" s="1"/>
    </row>
    <row r="162" customFormat="false" ht="15" hidden="false" customHeight="false" outlineLevel="0" collapsed="false">
      <c r="A162" s="1"/>
      <c r="B162" s="1"/>
      <c r="C162" s="1"/>
      <c r="D162" s="1"/>
      <c r="E162" s="1"/>
      <c r="F162" s="1" t="n">
        <v>2017</v>
      </c>
      <c r="G162" s="1" t="n">
        <v>1500</v>
      </c>
      <c r="H162" s="1" t="n">
        <v>0</v>
      </c>
      <c r="I162" s="1" t="n">
        <v>0</v>
      </c>
      <c r="J162" s="1"/>
      <c r="K162" s="1" t="n">
        <v>1500</v>
      </c>
      <c r="L162" s="1" t="n">
        <v>0</v>
      </c>
      <c r="M162" s="1"/>
      <c r="N162" s="1"/>
    </row>
    <row r="163" customFormat="false" ht="15" hidden="false" customHeight="false" outlineLevel="0" collapsed="false">
      <c r="A163" s="1"/>
      <c r="B163" s="1"/>
      <c r="C163" s="1"/>
      <c r="D163" s="1"/>
      <c r="E163" s="1"/>
      <c r="F163" s="1" t="n">
        <v>2018</v>
      </c>
      <c r="G163" s="1" t="n">
        <v>2000</v>
      </c>
      <c r="H163" s="1" t="n">
        <v>0</v>
      </c>
      <c r="I163" s="1" t="n">
        <v>0</v>
      </c>
      <c r="J163" s="1"/>
      <c r="K163" s="1" t="n">
        <v>2000</v>
      </c>
      <c r="L163" s="1" t="n">
        <v>0</v>
      </c>
      <c r="M163" s="1"/>
      <c r="N163" s="1"/>
    </row>
    <row r="164" customFormat="false" ht="15" hidden="false" customHeight="false" outlineLevel="0" collapsed="false">
      <c r="A164" s="1" t="s">
        <v>107</v>
      </c>
      <c r="B164" s="1"/>
      <c r="C164" s="1" t="s">
        <v>47</v>
      </c>
      <c r="D164" s="1" t="n">
        <v>2016</v>
      </c>
      <c r="E164" s="1" t="n">
        <v>2018</v>
      </c>
      <c r="F164" s="1" t="n">
        <v>2016</v>
      </c>
      <c r="G164" s="1" t="n">
        <v>1958.9</v>
      </c>
      <c r="H164" s="1" t="n">
        <v>0</v>
      </c>
      <c r="I164" s="1" t="n">
        <v>0</v>
      </c>
      <c r="J164" s="1"/>
      <c r="K164" s="1" t="n">
        <v>1958</v>
      </c>
      <c r="L164" s="1" t="n">
        <v>0</v>
      </c>
      <c r="M164" s="1"/>
      <c r="N164" s="1"/>
    </row>
    <row r="165" customFormat="false" ht="15" hidden="false" customHeight="false" outlineLevel="0" collapsed="false">
      <c r="A165" s="1"/>
      <c r="B165" s="1"/>
      <c r="C165" s="1"/>
      <c r="D165" s="1"/>
      <c r="E165" s="1"/>
      <c r="F165" s="1" t="n">
        <v>2017</v>
      </c>
      <c r="G165" s="1" t="n">
        <v>500</v>
      </c>
      <c r="H165" s="1" t="n">
        <v>0</v>
      </c>
      <c r="I165" s="1" t="n">
        <v>0</v>
      </c>
      <c r="J165" s="1"/>
      <c r="K165" s="1" t="n">
        <v>500</v>
      </c>
      <c r="L165" s="1" t="n">
        <v>0</v>
      </c>
      <c r="M165" s="1"/>
      <c r="N165" s="1"/>
    </row>
    <row r="166" customFormat="false" ht="15" hidden="false" customHeight="false" outlineLevel="0" collapsed="false">
      <c r="A166" s="1" t="s">
        <v>108</v>
      </c>
      <c r="B166" s="1"/>
      <c r="C166" s="1"/>
      <c r="D166" s="1"/>
      <c r="E166" s="1"/>
      <c r="F166" s="1" t="n">
        <v>2018</v>
      </c>
      <c r="G166" s="1" t="n">
        <v>500</v>
      </c>
      <c r="H166" s="1" t="n">
        <v>0</v>
      </c>
      <c r="I166" s="1" t="n">
        <v>0</v>
      </c>
      <c r="J166" s="1"/>
      <c r="K166" s="1" t="n">
        <v>500</v>
      </c>
      <c r="L166" s="1" t="n">
        <v>0</v>
      </c>
      <c r="M166" s="1"/>
      <c r="N166" s="1"/>
    </row>
    <row r="167" customFormat="false" ht="15" hidden="false" customHeight="false" outlineLevel="0" collapsed="false">
      <c r="A167" s="1" t="s">
        <v>109</v>
      </c>
      <c r="B167" s="1"/>
      <c r="C167" s="1" t="s">
        <v>110</v>
      </c>
      <c r="D167" s="1" t="n">
        <v>2016</v>
      </c>
      <c r="E167" s="1" t="n">
        <v>2016</v>
      </c>
      <c r="F167" s="1" t="n">
        <v>2016</v>
      </c>
      <c r="G167" s="1" t="n">
        <v>1269.4</v>
      </c>
      <c r="H167" s="1" t="n">
        <v>0</v>
      </c>
      <c r="I167" s="1" t="n">
        <v>0</v>
      </c>
      <c r="J167" s="1"/>
      <c r="K167" s="1" t="n">
        <v>1269.4</v>
      </c>
      <c r="L167" s="1" t="n">
        <v>0</v>
      </c>
      <c r="M167" s="1"/>
      <c r="N167" s="1"/>
    </row>
    <row r="168" customFormat="false" ht="15" hidden="false" customHeight="fals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customFormat="false" ht="15" hidden="false" customHeight="false" outlineLevel="0" collapsed="false">
      <c r="A169" s="1" t="s">
        <v>111</v>
      </c>
      <c r="B169" s="1"/>
      <c r="C169" s="1" t="s">
        <v>112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customFormat="false" ht="15" hidden="false" customHeight="false" outlineLevel="0" collapsed="false">
      <c r="A170" s="1" t="s">
        <v>113</v>
      </c>
      <c r="B170" s="1"/>
      <c r="C170" s="1"/>
      <c r="D170" s="1"/>
      <c r="E170" s="1"/>
      <c r="F170" s="1"/>
      <c r="G170" s="1" t="n">
        <v>207316.66</v>
      </c>
      <c r="H170" s="1" t="n">
        <v>0</v>
      </c>
      <c r="I170" s="1" t="n">
        <v>48031.26</v>
      </c>
      <c r="J170" s="1"/>
      <c r="K170" s="1" t="n">
        <v>159285.4</v>
      </c>
      <c r="L170" s="1" t="n">
        <v>0</v>
      </c>
      <c r="M170" s="1"/>
      <c r="N170" s="1"/>
    </row>
    <row r="171" customFormat="false" ht="15" hidden="false" customHeight="false" outlineLevel="0" collapsed="false">
      <c r="A171" s="1" t="s">
        <v>114</v>
      </c>
      <c r="B171" s="1"/>
      <c r="C171" s="1" t="s">
        <v>47</v>
      </c>
      <c r="D171" s="1" t="n">
        <v>2016</v>
      </c>
      <c r="E171" s="1" t="n">
        <v>2018</v>
      </c>
      <c r="F171" s="1" t="n">
        <v>2016</v>
      </c>
      <c r="G171" s="1" t="n">
        <v>22785.745</v>
      </c>
      <c r="H171" s="1" t="n">
        <v>0</v>
      </c>
      <c r="I171" s="1" t="n">
        <v>0</v>
      </c>
      <c r="J171" s="1"/>
      <c r="K171" s="1" t="n">
        <v>17704.333</v>
      </c>
      <c r="L171" s="1" t="n">
        <v>0</v>
      </c>
      <c r="M171" s="1"/>
      <c r="N171" s="1"/>
    </row>
    <row r="172" customFormat="false" ht="15" hidden="false" customHeight="false" outlineLevel="0" collapsed="false">
      <c r="A172" s="1"/>
      <c r="B172" s="1"/>
      <c r="C172" s="1"/>
      <c r="D172" s="1"/>
      <c r="E172" s="1"/>
      <c r="F172" s="1" t="n">
        <v>2017</v>
      </c>
      <c r="G172" s="1" t="n">
        <v>134129</v>
      </c>
      <c r="H172" s="1" t="n">
        <v>0</v>
      </c>
      <c r="I172" s="1" t="n">
        <v>119636.1</v>
      </c>
      <c r="J172" s="1"/>
      <c r="K172" s="1" t="n">
        <v>14492.9</v>
      </c>
      <c r="L172" s="1" t="n">
        <v>0</v>
      </c>
      <c r="M172" s="1"/>
      <c r="N172" s="1"/>
    </row>
    <row r="173" customFormat="false" ht="15" hidden="false" customHeight="false" outlineLevel="0" collapsed="false">
      <c r="A173" s="1"/>
      <c r="B173" s="1"/>
      <c r="C173" s="1"/>
      <c r="D173" s="1"/>
      <c r="E173" s="1"/>
      <c r="F173" s="1" t="n">
        <v>2018</v>
      </c>
      <c r="G173" s="1" t="n">
        <v>181073</v>
      </c>
      <c r="H173" s="1" t="n">
        <v>0</v>
      </c>
      <c r="I173" s="1" t="n">
        <v>162515.7</v>
      </c>
      <c r="J173" s="1"/>
      <c r="K173" s="1" t="n">
        <v>18557.3</v>
      </c>
      <c r="L173" s="1" t="n">
        <v>0</v>
      </c>
      <c r="M173" s="1"/>
      <c r="N173" s="1"/>
    </row>
    <row r="174" customFormat="false" ht="15" hidden="false" customHeight="false" outlineLevel="0" collapsed="false">
      <c r="A174" s="1" t="s">
        <v>115</v>
      </c>
      <c r="B174" s="1"/>
      <c r="C174" s="1" t="s">
        <v>47</v>
      </c>
      <c r="D174" s="1" t="n">
        <v>2017</v>
      </c>
      <c r="E174" s="1" t="n">
        <v>2017</v>
      </c>
      <c r="F174" s="1" t="n">
        <v>2017</v>
      </c>
      <c r="G174" s="1" t="n">
        <v>3980</v>
      </c>
      <c r="H174" s="1" t="n">
        <v>0</v>
      </c>
      <c r="I174" s="1" t="n">
        <v>3582</v>
      </c>
      <c r="J174" s="1"/>
      <c r="K174" s="1" t="n">
        <v>398</v>
      </c>
      <c r="L174" s="1" t="n">
        <v>0</v>
      </c>
      <c r="M174" s="1"/>
      <c r="N174" s="1"/>
    </row>
    <row r="175" customFormat="false" ht="15" hidden="false" customHeight="false" outlineLevel="0" collapsed="false">
      <c r="A175" s="1" t="s">
        <v>116</v>
      </c>
      <c r="B175" s="1"/>
      <c r="C175" s="1" t="s">
        <v>47</v>
      </c>
      <c r="D175" s="1" t="n">
        <v>2017</v>
      </c>
      <c r="E175" s="1" t="n">
        <v>2017</v>
      </c>
      <c r="F175" s="1" t="n">
        <v>2017</v>
      </c>
      <c r="G175" s="1" t="n">
        <v>1300</v>
      </c>
      <c r="H175" s="1" t="n">
        <v>0</v>
      </c>
      <c r="I175" s="1" t="n">
        <v>1170</v>
      </c>
      <c r="J175" s="1"/>
      <c r="K175" s="1" t="n">
        <v>130</v>
      </c>
      <c r="L175" s="1" t="n">
        <v>0</v>
      </c>
      <c r="M175" s="1"/>
      <c r="N175" s="1"/>
    </row>
    <row r="176" customFormat="false" ht="15" hidden="false" customHeight="false" outlineLevel="0" collapsed="false">
      <c r="A176" s="1" t="s">
        <v>117</v>
      </c>
      <c r="B176" s="1"/>
      <c r="C176" s="1" t="s">
        <v>47</v>
      </c>
      <c r="D176" s="1" t="n">
        <v>2017</v>
      </c>
      <c r="E176" s="1" t="n">
        <v>2017</v>
      </c>
      <c r="F176" s="1" t="n">
        <v>2017</v>
      </c>
      <c r="G176" s="1" t="n">
        <v>32550</v>
      </c>
      <c r="H176" s="1" t="n">
        <v>0</v>
      </c>
      <c r="I176" s="1" t="n">
        <v>29295</v>
      </c>
      <c r="J176" s="1"/>
      <c r="K176" s="1" t="n">
        <v>3255</v>
      </c>
      <c r="L176" s="1" t="n">
        <v>0</v>
      </c>
      <c r="M176" s="1"/>
      <c r="N176" s="1"/>
    </row>
    <row r="177" customFormat="false" ht="15" hidden="false" customHeight="false" outlineLevel="0" collapsed="false">
      <c r="A177" s="1" t="s">
        <v>118</v>
      </c>
      <c r="B177" s="1"/>
      <c r="C177" s="1" t="s">
        <v>47</v>
      </c>
      <c r="D177" s="1" t="n">
        <v>2017</v>
      </c>
      <c r="E177" s="1" t="n">
        <v>2017</v>
      </c>
      <c r="F177" s="1" t="n">
        <v>2017</v>
      </c>
      <c r="G177" s="1" t="n">
        <v>4300</v>
      </c>
      <c r="H177" s="1" t="n">
        <v>0</v>
      </c>
      <c r="I177" s="1" t="n">
        <v>3870</v>
      </c>
      <c r="J177" s="1"/>
      <c r="K177" s="1" t="n">
        <v>430</v>
      </c>
      <c r="L177" s="1" t="n">
        <v>0</v>
      </c>
      <c r="M177" s="1"/>
      <c r="N177" s="1"/>
    </row>
    <row r="178" customFormat="false" ht="15" hidden="false" customHeight="false" outlineLevel="0" collapsed="false">
      <c r="A178" s="1" t="s">
        <v>119</v>
      </c>
      <c r="B178" s="1"/>
      <c r="C178" s="1" t="s">
        <v>47</v>
      </c>
      <c r="D178" s="1" t="n">
        <v>2017</v>
      </c>
      <c r="E178" s="1" t="n">
        <v>2017</v>
      </c>
      <c r="F178" s="1" t="n">
        <v>2017</v>
      </c>
      <c r="G178" s="1" t="n">
        <v>23919</v>
      </c>
      <c r="H178" s="1" t="n">
        <v>0</v>
      </c>
      <c r="I178" s="1" t="n">
        <v>21527.1</v>
      </c>
      <c r="J178" s="1"/>
      <c r="K178" s="1" t="n">
        <v>2391.9</v>
      </c>
      <c r="L178" s="1" t="n">
        <v>0</v>
      </c>
      <c r="M178" s="1"/>
      <c r="N178" s="1"/>
    </row>
    <row r="179" customFormat="false" ht="15" hidden="false" customHeight="false" outlineLevel="0" collapsed="false">
      <c r="A179" s="1" t="s">
        <v>120</v>
      </c>
      <c r="B179" s="1"/>
      <c r="C179" s="1" t="s">
        <v>47</v>
      </c>
      <c r="D179" s="1" t="n">
        <v>2017</v>
      </c>
      <c r="E179" s="1" t="n">
        <v>2017</v>
      </c>
      <c r="F179" s="1" t="n">
        <v>2017</v>
      </c>
      <c r="G179" s="1" t="n">
        <v>7500</v>
      </c>
      <c r="H179" s="1" t="n">
        <v>0</v>
      </c>
      <c r="I179" s="1" t="n">
        <v>6750</v>
      </c>
      <c r="J179" s="1"/>
      <c r="K179" s="1" t="n">
        <v>750</v>
      </c>
      <c r="L179" s="1" t="n">
        <v>0</v>
      </c>
      <c r="M179" s="1"/>
      <c r="N179" s="1"/>
    </row>
    <row r="180" customFormat="false" ht="15" hidden="false" customHeight="false" outlineLevel="0" collapsed="false">
      <c r="A180" s="1" t="s">
        <v>121</v>
      </c>
      <c r="B180" s="1"/>
      <c r="C180" s="1" t="s">
        <v>47</v>
      </c>
      <c r="D180" s="1" t="n">
        <v>2017</v>
      </c>
      <c r="E180" s="1" t="n">
        <v>2017</v>
      </c>
      <c r="F180" s="1" t="n">
        <v>2017</v>
      </c>
      <c r="G180" s="1" t="n">
        <v>13500</v>
      </c>
      <c r="H180" s="1" t="n">
        <v>0</v>
      </c>
      <c r="I180" s="1" t="n">
        <v>12150</v>
      </c>
      <c r="J180" s="1"/>
      <c r="K180" s="1" t="n">
        <v>1350</v>
      </c>
      <c r="L180" s="1" t="n">
        <v>0</v>
      </c>
      <c r="M180" s="1"/>
      <c r="N180" s="1"/>
    </row>
    <row r="181" customFormat="false" ht="15" hidden="false" customHeight="fals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customFormat="false" ht="15" hidden="false" customHeight="false" outlineLevel="0" collapsed="false">
      <c r="A182" s="1" t="s">
        <v>122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customFormat="false" ht="15" hidden="false" customHeight="false" outlineLevel="0" collapsed="false">
      <c r="A183" s="1" t="s">
        <v>123</v>
      </c>
      <c r="B183" s="1"/>
      <c r="C183" s="1" t="s">
        <v>47</v>
      </c>
      <c r="D183" s="1" t="n">
        <v>2017</v>
      </c>
      <c r="E183" s="1" t="n">
        <v>2017</v>
      </c>
      <c r="F183" s="1" t="n">
        <v>2017</v>
      </c>
      <c r="G183" s="1" t="n">
        <v>8210</v>
      </c>
      <c r="H183" s="1" t="n">
        <v>0</v>
      </c>
      <c r="I183" s="1" t="n">
        <v>7389</v>
      </c>
      <c r="J183" s="1"/>
      <c r="K183" s="1" t="n">
        <v>821</v>
      </c>
      <c r="L183" s="1" t="n">
        <v>0</v>
      </c>
      <c r="M183" s="1"/>
      <c r="N183" s="1"/>
    </row>
    <row r="184" customFormat="false" ht="15" hidden="false" customHeight="false" outlineLevel="0" collapsed="false">
      <c r="A184" s="1" t="s">
        <v>124</v>
      </c>
      <c r="B184" s="1"/>
      <c r="C184" s="1" t="s">
        <v>47</v>
      </c>
      <c r="D184" s="1" t="n">
        <v>2017</v>
      </c>
      <c r="E184" s="1" t="n">
        <v>2017</v>
      </c>
      <c r="F184" s="1" t="n">
        <v>2017</v>
      </c>
      <c r="G184" s="1" t="n">
        <v>15600</v>
      </c>
      <c r="H184" s="1" t="n">
        <v>0</v>
      </c>
      <c r="I184" s="1" t="n">
        <v>14040</v>
      </c>
      <c r="J184" s="1"/>
      <c r="K184" s="1" t="n">
        <v>1560</v>
      </c>
      <c r="L184" s="1" t="n">
        <v>0</v>
      </c>
      <c r="M184" s="1"/>
      <c r="N184" s="1"/>
    </row>
    <row r="185" customFormat="false" ht="15" hidden="false" customHeight="fals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customFormat="false" ht="15" hidden="false" customHeight="false" outlineLevel="0" collapsed="false">
      <c r="A186" s="1" t="s">
        <v>125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customFormat="false" ht="15" hidden="false" customHeight="false" outlineLevel="0" collapsed="false">
      <c r="A187" s="1" t="s">
        <v>126</v>
      </c>
      <c r="B187" s="1"/>
      <c r="C187" s="1" t="s">
        <v>47</v>
      </c>
      <c r="D187" s="1" t="n">
        <v>2018</v>
      </c>
      <c r="E187" s="1" t="n">
        <v>2018</v>
      </c>
      <c r="F187" s="1" t="n">
        <v>2018</v>
      </c>
      <c r="G187" s="1" t="n">
        <v>1500</v>
      </c>
      <c r="H187" s="1" t="n">
        <v>0</v>
      </c>
      <c r="I187" s="1" t="n">
        <v>1350</v>
      </c>
      <c r="J187" s="1"/>
      <c r="K187" s="1" t="n">
        <v>150</v>
      </c>
      <c r="L187" s="1" t="n">
        <v>0</v>
      </c>
      <c r="M187" s="1"/>
      <c r="N187" s="1"/>
    </row>
    <row r="188" customFormat="false" ht="15" hidden="false" customHeight="false" outlineLevel="0" collapsed="false">
      <c r="A188" s="1" t="s">
        <v>127</v>
      </c>
      <c r="B188" s="1"/>
      <c r="C188" s="1" t="s">
        <v>47</v>
      </c>
      <c r="D188" s="1" t="n">
        <v>2018</v>
      </c>
      <c r="E188" s="1" t="n">
        <v>2018</v>
      </c>
      <c r="F188" s="1" t="n">
        <v>2018</v>
      </c>
      <c r="G188" s="1" t="n">
        <v>850</v>
      </c>
      <c r="H188" s="1" t="n">
        <v>0</v>
      </c>
      <c r="I188" s="1" t="n">
        <v>765</v>
      </c>
      <c r="J188" s="1"/>
      <c r="K188" s="1" t="n">
        <v>85</v>
      </c>
      <c r="L188" s="1" t="n">
        <v>0</v>
      </c>
      <c r="M188" s="1"/>
      <c r="N188" s="1"/>
    </row>
    <row r="189" customFormat="false" ht="15" hidden="false" customHeight="false" outlineLevel="0" collapsed="false">
      <c r="A189" s="1" t="s">
        <v>128</v>
      </c>
      <c r="B189" s="1"/>
      <c r="C189" s="1" t="s">
        <v>47</v>
      </c>
      <c r="D189" s="1" t="n">
        <v>2018</v>
      </c>
      <c r="E189" s="1" t="n">
        <v>2018</v>
      </c>
      <c r="F189" s="1" t="n">
        <v>2018</v>
      </c>
      <c r="G189" s="1" t="n">
        <v>1150</v>
      </c>
      <c r="H189" s="1" t="n">
        <v>0</v>
      </c>
      <c r="I189" s="1" t="n">
        <v>1035</v>
      </c>
      <c r="J189" s="1"/>
      <c r="K189" s="1" t="n">
        <v>115</v>
      </c>
      <c r="L189" s="1" t="n">
        <v>0</v>
      </c>
      <c r="M189" s="1"/>
      <c r="N189" s="1"/>
    </row>
    <row r="190" customFormat="false" ht="15" hidden="false" customHeight="fals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customFormat="false" ht="15" hidden="false" customHeight="false" outlineLevel="0" collapsed="false">
      <c r="A191" s="1" t="s">
        <v>129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customFormat="false" ht="15" hidden="false" customHeight="false" outlineLevel="0" collapsed="false">
      <c r="A192" s="1" t="s">
        <v>130</v>
      </c>
      <c r="B192" s="1"/>
      <c r="C192" s="1" t="s">
        <v>47</v>
      </c>
      <c r="D192" s="1" t="n">
        <v>2018</v>
      </c>
      <c r="E192" s="1" t="n">
        <v>2018</v>
      </c>
      <c r="F192" s="1" t="n">
        <v>2018</v>
      </c>
      <c r="G192" s="1" t="n">
        <v>38150</v>
      </c>
      <c r="H192" s="1" t="n">
        <v>0</v>
      </c>
      <c r="I192" s="1" t="n">
        <v>34335</v>
      </c>
      <c r="J192" s="1"/>
      <c r="K192" s="1" t="n">
        <v>3815</v>
      </c>
      <c r="L192" s="1" t="n">
        <v>0</v>
      </c>
      <c r="M192" s="1"/>
      <c r="N192" s="1"/>
    </row>
    <row r="193" customFormat="false" ht="15" hidden="false" customHeight="false" outlineLevel="0" collapsed="false">
      <c r="A193" s="1" t="s">
        <v>131</v>
      </c>
      <c r="B193" s="1"/>
      <c r="C193" s="1" t="s">
        <v>47</v>
      </c>
      <c r="D193" s="1" t="n">
        <v>2018</v>
      </c>
      <c r="E193" s="1" t="n">
        <v>2018</v>
      </c>
      <c r="F193" s="1" t="n">
        <v>2018</v>
      </c>
      <c r="G193" s="1" t="n">
        <v>18000</v>
      </c>
      <c r="H193" s="1" t="n">
        <v>0</v>
      </c>
      <c r="I193" s="1" t="n">
        <v>16200</v>
      </c>
      <c r="J193" s="1"/>
      <c r="K193" s="1" t="n">
        <v>1800</v>
      </c>
      <c r="L193" s="1" t="n">
        <v>0</v>
      </c>
      <c r="M193" s="1"/>
      <c r="N193" s="1"/>
    </row>
    <row r="194" customFormat="false" ht="15" hidden="false" customHeight="false" outlineLevel="0" collapsed="false">
      <c r="A194" s="1" t="s">
        <v>132</v>
      </c>
      <c r="B194" s="1"/>
      <c r="C194" s="1" t="s">
        <v>47</v>
      </c>
      <c r="D194" s="1" t="n">
        <v>2018</v>
      </c>
      <c r="E194" s="1" t="n">
        <v>2018</v>
      </c>
      <c r="F194" s="1" t="n">
        <v>2018</v>
      </c>
      <c r="G194" s="1" t="n">
        <v>50000</v>
      </c>
      <c r="H194" s="1" t="n">
        <v>0</v>
      </c>
      <c r="I194" s="1" t="n">
        <v>45000</v>
      </c>
      <c r="J194" s="1"/>
      <c r="K194" s="1" t="n">
        <v>5000</v>
      </c>
      <c r="L194" s="1" t="n">
        <v>0</v>
      </c>
      <c r="M194" s="1"/>
      <c r="N194" s="1"/>
    </row>
    <row r="195" customFormat="false" ht="15" hidden="false" customHeight="false" outlineLevel="0" collapsed="false">
      <c r="A195" s="1" t="s">
        <v>133</v>
      </c>
      <c r="B195" s="1"/>
      <c r="C195" s="1" t="s">
        <v>47</v>
      </c>
      <c r="D195" s="1" t="n">
        <v>2018</v>
      </c>
      <c r="E195" s="1" t="n">
        <v>2018</v>
      </c>
      <c r="F195" s="1" t="n">
        <v>2018</v>
      </c>
      <c r="G195" s="1" t="n">
        <v>38920</v>
      </c>
      <c r="H195" s="1" t="n">
        <v>0</v>
      </c>
      <c r="I195" s="1" t="n">
        <v>35028</v>
      </c>
      <c r="J195" s="1"/>
      <c r="K195" s="1" t="n">
        <v>3892</v>
      </c>
      <c r="L195" s="1" t="n">
        <v>0</v>
      </c>
      <c r="M195" s="1"/>
      <c r="N195" s="1"/>
    </row>
    <row r="196" customFormat="false" ht="15" hidden="false" customHeight="fals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customFormat="false" ht="15" hidden="false" customHeight="false" outlineLevel="0" collapsed="false">
      <c r="A197" s="1" t="s">
        <v>134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customFormat="false" ht="15" hidden="false" customHeight="false" outlineLevel="0" collapsed="false">
      <c r="A198" s="1" t="s">
        <v>135</v>
      </c>
      <c r="B198" s="1"/>
      <c r="C198" s="1" t="s">
        <v>47</v>
      </c>
      <c r="D198" s="1" t="n">
        <v>2018</v>
      </c>
      <c r="E198" s="1" t="n">
        <v>2018</v>
      </c>
      <c r="F198" s="1" t="n">
        <v>2018</v>
      </c>
      <c r="G198" s="1" t="n">
        <v>703</v>
      </c>
      <c r="H198" s="1" t="n">
        <v>0</v>
      </c>
      <c r="I198" s="1" t="n">
        <v>632.7</v>
      </c>
      <c r="J198" s="1"/>
      <c r="K198" s="1" t="n">
        <v>70.3</v>
      </c>
      <c r="L198" s="1" t="n">
        <v>0</v>
      </c>
      <c r="M198" s="1"/>
      <c r="N198" s="1"/>
    </row>
    <row r="199" customFormat="false" ht="15" hidden="false" customHeight="false" outlineLevel="0" collapsed="false">
      <c r="A199" s="1" t="s">
        <v>136</v>
      </c>
      <c r="B199" s="1"/>
      <c r="C199" s="1" t="s">
        <v>47</v>
      </c>
      <c r="D199" s="1" t="n">
        <v>2017</v>
      </c>
      <c r="E199" s="1" t="n">
        <v>2017</v>
      </c>
      <c r="F199" s="1" t="n">
        <v>2017</v>
      </c>
      <c r="G199" s="1" t="n">
        <v>16270</v>
      </c>
      <c r="H199" s="1" t="n">
        <v>0</v>
      </c>
      <c r="I199" s="1" t="n">
        <v>14643</v>
      </c>
      <c r="J199" s="1"/>
      <c r="K199" s="1" t="n">
        <v>1627</v>
      </c>
      <c r="L199" s="1" t="n">
        <v>0</v>
      </c>
      <c r="M199" s="1"/>
      <c r="N199" s="1"/>
    </row>
    <row r="200" customFormat="false" ht="15" hidden="false" customHeight="fals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customFormat="false" ht="15" hidden="false" customHeight="false" outlineLevel="0" collapsed="false">
      <c r="A201" s="1" t="s">
        <v>137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customFormat="false" ht="15" hidden="false" customHeight="false" outlineLevel="0" collapsed="false">
      <c r="A202" s="1" t="s">
        <v>138</v>
      </c>
      <c r="B202" s="1"/>
      <c r="C202" s="1" t="s">
        <v>47</v>
      </c>
      <c r="D202" s="1" t="n">
        <v>2018</v>
      </c>
      <c r="E202" s="1" t="n">
        <v>2018</v>
      </c>
      <c r="F202" s="1" t="n">
        <v>2018</v>
      </c>
      <c r="G202" s="1" t="n">
        <v>16800</v>
      </c>
      <c r="H202" s="1" t="n">
        <v>0</v>
      </c>
      <c r="I202" s="1" t="n">
        <v>15120</v>
      </c>
      <c r="J202" s="1"/>
      <c r="K202" s="1" t="n">
        <v>1680</v>
      </c>
      <c r="L202" s="1" t="n">
        <v>0</v>
      </c>
      <c r="M202" s="1"/>
      <c r="N202" s="1"/>
    </row>
    <row r="203" customFormat="false" ht="15" hidden="false" customHeight="fals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customFormat="false" ht="15" hidden="false" customHeight="false" outlineLevel="0" collapsed="false">
      <c r="A204" s="1" t="s">
        <v>139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customFormat="false" ht="15" hidden="false" customHeight="false" outlineLevel="0" collapsed="false">
      <c r="A205" s="1" t="s">
        <v>140</v>
      </c>
      <c r="B205" s="1"/>
      <c r="C205" s="1" t="s">
        <v>47</v>
      </c>
      <c r="D205" s="1" t="n">
        <v>2016</v>
      </c>
      <c r="E205" s="1" t="n">
        <v>2016</v>
      </c>
      <c r="F205" s="1" t="n">
        <v>2016</v>
      </c>
      <c r="G205" s="1" t="n">
        <v>19516.095</v>
      </c>
      <c r="H205" s="1" t="n">
        <v>0</v>
      </c>
      <c r="I205" s="1" t="n">
        <v>17564.481</v>
      </c>
      <c r="J205" s="1"/>
      <c r="K205" s="1" t="n">
        <v>1953.614</v>
      </c>
      <c r="L205" s="1" t="n">
        <v>0</v>
      </c>
      <c r="M205" s="1"/>
      <c r="N205" s="1"/>
    </row>
    <row r="206" customFormat="false" ht="15" hidden="false" customHeight="fals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customFormat="false" ht="15" hidden="false" customHeight="false" outlineLevel="0" collapsed="false">
      <c r="A207" s="1" t="s">
        <v>141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customFormat="false" ht="15" hidden="false" customHeight="false" outlineLevel="0" collapsed="false">
      <c r="A208" s="1" t="s">
        <v>142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customFormat="false" ht="15" hidden="false" customHeight="false" outlineLevel="0" collapsed="false">
      <c r="A209" s="1" t="s">
        <v>143</v>
      </c>
      <c r="B209" s="1"/>
      <c r="C209" s="1"/>
      <c r="D209" s="1" t="n">
        <v>2016</v>
      </c>
      <c r="E209" s="1" t="n">
        <v>2016</v>
      </c>
      <c r="F209" s="1" t="n">
        <v>2016</v>
      </c>
      <c r="G209" s="1" t="n">
        <v>2161.963</v>
      </c>
      <c r="H209" s="1" t="n">
        <v>0</v>
      </c>
      <c r="I209" s="1" t="n">
        <v>1945.764</v>
      </c>
      <c r="J209" s="1"/>
      <c r="K209" s="1" t="n">
        <v>216.199</v>
      </c>
      <c r="L209" s="1" t="n">
        <v>0</v>
      </c>
      <c r="M209" s="1"/>
      <c r="N209" s="1"/>
    </row>
    <row r="210" customFormat="false" ht="15" hidden="false" customHeight="false" outlineLevel="0" collapsed="false">
      <c r="A210" s="1" t="s">
        <v>144</v>
      </c>
      <c r="B210" s="1"/>
      <c r="C210" s="1"/>
      <c r="D210" s="1" t="n">
        <v>2016</v>
      </c>
      <c r="E210" s="1" t="n">
        <v>2016</v>
      </c>
      <c r="F210" s="1" t="n">
        <v>2016</v>
      </c>
      <c r="G210" s="1" t="n">
        <v>17354.132</v>
      </c>
      <c r="H210" s="1" t="n">
        <v>0</v>
      </c>
      <c r="I210" s="1" t="n">
        <v>15618.717</v>
      </c>
      <c r="J210" s="1"/>
      <c r="K210" s="1" t="n">
        <v>1735.415</v>
      </c>
      <c r="L210" s="1" t="n">
        <v>0</v>
      </c>
      <c r="M210" s="1"/>
      <c r="N210" s="1"/>
    </row>
    <row r="211" customFormat="false" ht="15" hidden="false" customHeight="false" outlineLevel="0" collapsed="false">
      <c r="A211" s="1" t="s">
        <v>145</v>
      </c>
      <c r="B211" s="1"/>
      <c r="C211" s="1" t="s">
        <v>47</v>
      </c>
      <c r="D211" s="1" t="n">
        <v>2016</v>
      </c>
      <c r="E211" s="1" t="n">
        <v>2018</v>
      </c>
      <c r="F211" s="1" t="n">
        <v>2016</v>
      </c>
      <c r="G211" s="1" t="n">
        <v>1332.8</v>
      </c>
      <c r="H211" s="1" t="n">
        <v>0</v>
      </c>
      <c r="I211" s="1" t="n">
        <v>139.852</v>
      </c>
      <c r="J211" s="1"/>
      <c r="K211" s="1" t="n">
        <v>1332.8</v>
      </c>
      <c r="L211" s="1" t="n">
        <v>0</v>
      </c>
      <c r="M211" s="1"/>
      <c r="N211" s="1"/>
    </row>
    <row r="212" customFormat="false" ht="15" hidden="false" customHeight="false" outlineLevel="0" collapsed="false">
      <c r="A212" s="1"/>
      <c r="B212" s="1"/>
      <c r="C212" s="1"/>
      <c r="D212" s="1"/>
      <c r="E212" s="1"/>
      <c r="F212" s="1" t="n">
        <v>2018</v>
      </c>
      <c r="G212" s="1" t="n">
        <v>5000</v>
      </c>
      <c r="H212" s="1" t="n">
        <v>0</v>
      </c>
      <c r="I212" s="1" t="n">
        <v>4350</v>
      </c>
      <c r="J212" s="1"/>
      <c r="K212" s="1" t="n">
        <v>650</v>
      </c>
      <c r="L212" s="1" t="n">
        <v>0</v>
      </c>
      <c r="M212" s="1"/>
      <c r="N212" s="1"/>
    </row>
    <row r="213" customFormat="false" ht="15" hidden="false" customHeight="false" outlineLevel="0" collapsed="false">
      <c r="A213" s="1" t="s">
        <v>146</v>
      </c>
      <c r="B213" s="1"/>
      <c r="C213" s="1"/>
      <c r="D213" s="1" t="n">
        <v>2016</v>
      </c>
      <c r="E213" s="1" t="n">
        <v>2016</v>
      </c>
      <c r="F213" s="1" t="n">
        <v>2016</v>
      </c>
      <c r="G213" s="1" t="n">
        <v>1232.8</v>
      </c>
      <c r="H213" s="1" t="n">
        <v>0</v>
      </c>
      <c r="I213" s="1" t="n">
        <v>0</v>
      </c>
      <c r="J213" s="1"/>
      <c r="K213" s="1" t="n">
        <v>1232.8</v>
      </c>
      <c r="L213" s="1" t="n">
        <v>0</v>
      </c>
      <c r="M213" s="1"/>
      <c r="N213" s="1"/>
    </row>
    <row r="214" customFormat="false" ht="15" hidden="false" customHeight="false" outlineLevel="0" collapsed="false">
      <c r="A214" s="1" t="s">
        <v>147</v>
      </c>
      <c r="B214" s="1"/>
      <c r="C214" s="1" t="s">
        <v>47</v>
      </c>
      <c r="D214" s="1" t="n">
        <v>2016</v>
      </c>
      <c r="E214" s="1" t="n">
        <v>2016</v>
      </c>
      <c r="F214" s="1" t="n">
        <v>2016</v>
      </c>
      <c r="G214" s="1" t="n">
        <v>0</v>
      </c>
      <c r="H214" s="1" t="n">
        <v>0</v>
      </c>
      <c r="I214" s="1" t="n">
        <v>0</v>
      </c>
      <c r="J214" s="1"/>
      <c r="K214" s="1" t="n">
        <v>0</v>
      </c>
      <c r="L214" s="1" t="n">
        <v>0</v>
      </c>
      <c r="M214" s="1"/>
      <c r="N214" s="1"/>
    </row>
    <row r="215" customFormat="false" ht="15" hidden="false" customHeight="false" outlineLevel="0" collapsed="false">
      <c r="A215" s="1" t="s">
        <v>148</v>
      </c>
      <c r="B215" s="1"/>
      <c r="C215" s="1" t="s">
        <v>47</v>
      </c>
      <c r="D215" s="1" t="n">
        <v>2018</v>
      </c>
      <c r="E215" s="1" t="n">
        <v>2018</v>
      </c>
      <c r="F215" s="1" t="n">
        <v>2018</v>
      </c>
      <c r="G215" s="1" t="n">
        <v>5000</v>
      </c>
      <c r="H215" s="1" t="n">
        <v>0</v>
      </c>
      <c r="I215" s="1" t="n">
        <v>4350</v>
      </c>
      <c r="J215" s="1"/>
      <c r="K215" s="1" t="n">
        <v>650</v>
      </c>
      <c r="L215" s="1" t="n">
        <v>0</v>
      </c>
      <c r="M215" s="1"/>
      <c r="N215" s="1"/>
    </row>
    <row r="216" customFormat="false" ht="15" hidden="false" customHeight="false" outlineLevel="0" collapsed="false">
      <c r="A216" s="1" t="s">
        <v>149</v>
      </c>
      <c r="B216" s="1"/>
      <c r="C216" s="1" t="s">
        <v>47</v>
      </c>
      <c r="D216" s="1" t="n">
        <v>2016</v>
      </c>
      <c r="E216" s="1" t="n">
        <v>2016</v>
      </c>
      <c r="F216" s="1" t="n">
        <v>2016</v>
      </c>
      <c r="G216" s="1" t="n">
        <v>239.852</v>
      </c>
      <c r="H216" s="1" t="n">
        <v>0</v>
      </c>
      <c r="I216" s="1" t="n">
        <v>139.852</v>
      </c>
      <c r="J216" s="1"/>
      <c r="K216" s="1" t="n">
        <v>100</v>
      </c>
      <c r="L216" s="1" t="n">
        <v>0</v>
      </c>
      <c r="M216" s="1"/>
      <c r="N216" s="1"/>
    </row>
    <row r="217" customFormat="false" ht="15" hidden="false" customHeight="false" outlineLevel="0" collapsed="false">
      <c r="A217" s="1" t="s">
        <v>150</v>
      </c>
      <c r="B217" s="1"/>
      <c r="C217" s="1" t="s">
        <v>47</v>
      </c>
      <c r="D217" s="1" t="n">
        <v>2017</v>
      </c>
      <c r="E217" s="1" t="n">
        <v>2018</v>
      </c>
      <c r="F217" s="1" t="n">
        <v>2017</v>
      </c>
      <c r="G217" s="1" t="n">
        <v>6000</v>
      </c>
      <c r="H217" s="1" t="n">
        <v>0</v>
      </c>
      <c r="I217" s="1" t="n">
        <v>5220</v>
      </c>
      <c r="J217" s="1"/>
      <c r="K217" s="1" t="n">
        <v>780</v>
      </c>
      <c r="L217" s="1" t="n">
        <v>0</v>
      </c>
      <c r="M217" s="1"/>
      <c r="N217" s="1"/>
    </row>
    <row r="218" customFormat="false" ht="15" hidden="false" customHeight="false" outlineLevel="0" collapsed="false">
      <c r="A218" s="1"/>
      <c r="B218" s="1"/>
      <c r="C218" s="1"/>
      <c r="D218" s="1"/>
      <c r="E218" s="1"/>
      <c r="F218" s="1" t="n">
        <v>2018</v>
      </c>
      <c r="G218" s="1" t="n">
        <v>10000</v>
      </c>
      <c r="H218" s="1" t="n">
        <v>0</v>
      </c>
      <c r="I218" s="1" t="n">
        <v>8700</v>
      </c>
      <c r="J218" s="1"/>
      <c r="K218" s="1" t="n">
        <v>1300</v>
      </c>
      <c r="L218" s="1" t="n">
        <v>0</v>
      </c>
      <c r="M218" s="1"/>
      <c r="N218" s="1"/>
    </row>
    <row r="219" customFormat="false" ht="15" hidden="false" customHeight="false" outlineLevel="0" collapsed="false">
      <c r="A219" s="1" t="s">
        <v>151</v>
      </c>
      <c r="B219" s="1"/>
      <c r="C219" s="1" t="s">
        <v>47</v>
      </c>
      <c r="D219" s="1" t="n">
        <v>2017</v>
      </c>
      <c r="E219" s="1" t="n">
        <v>2017</v>
      </c>
      <c r="F219" s="1" t="n">
        <v>2017</v>
      </c>
      <c r="G219" s="1" t="n">
        <v>6000</v>
      </c>
      <c r="H219" s="1" t="n">
        <v>0</v>
      </c>
      <c r="I219" s="1" t="n">
        <v>5220</v>
      </c>
      <c r="J219" s="1"/>
      <c r="K219" s="1" t="n">
        <v>780</v>
      </c>
      <c r="L219" s="1" t="n">
        <v>0</v>
      </c>
      <c r="M219" s="1"/>
      <c r="N219" s="1"/>
    </row>
    <row r="220" customFormat="false" ht="15" hidden="false" customHeight="false" outlineLevel="0" collapsed="false">
      <c r="A220" s="1" t="s">
        <v>152</v>
      </c>
      <c r="B220" s="1"/>
      <c r="C220" s="1" t="s">
        <v>47</v>
      </c>
      <c r="D220" s="1" t="n">
        <v>2018</v>
      </c>
      <c r="E220" s="1" t="n">
        <v>2018</v>
      </c>
      <c r="F220" s="1" t="n">
        <v>2018</v>
      </c>
      <c r="G220" s="1" t="n">
        <v>10000</v>
      </c>
      <c r="H220" s="1" t="n">
        <v>0</v>
      </c>
      <c r="I220" s="1" t="n">
        <v>8700</v>
      </c>
      <c r="J220" s="1"/>
      <c r="K220" s="1" t="n">
        <v>1300</v>
      </c>
      <c r="L220" s="1" t="n">
        <v>0</v>
      </c>
      <c r="M220" s="1"/>
      <c r="N220" s="1"/>
    </row>
    <row r="221" customFormat="false" ht="15" hidden="false" customHeight="false" outlineLevel="0" collapsed="false">
      <c r="A221" s="1" t="s">
        <v>153</v>
      </c>
      <c r="B221" s="1"/>
      <c r="C221" s="1" t="s">
        <v>47</v>
      </c>
      <c r="D221" s="1" t="n">
        <v>2016</v>
      </c>
      <c r="E221" s="1" t="n">
        <v>2016</v>
      </c>
      <c r="F221" s="1" t="n">
        <v>2016</v>
      </c>
      <c r="G221" s="1" t="n">
        <v>0</v>
      </c>
      <c r="H221" s="1" t="n">
        <v>0</v>
      </c>
      <c r="I221" s="1" t="n">
        <v>0</v>
      </c>
      <c r="J221" s="1"/>
      <c r="K221" s="1" t="n">
        <v>0</v>
      </c>
      <c r="L221" s="1" t="n">
        <v>0</v>
      </c>
      <c r="M221" s="1"/>
      <c r="N221" s="1"/>
    </row>
    <row r="222" customFormat="false" ht="15" hidden="false" customHeight="false" outlineLevel="0" collapsed="false">
      <c r="A222" s="1" t="s">
        <v>154</v>
      </c>
      <c r="B222" s="1"/>
      <c r="C222" s="1" t="s">
        <v>47</v>
      </c>
      <c r="D222" s="1" t="n">
        <v>2016</v>
      </c>
      <c r="E222" s="1" t="n">
        <v>2017</v>
      </c>
      <c r="F222" s="1" t="n">
        <v>2016</v>
      </c>
      <c r="G222" s="1" t="n">
        <v>1194.2</v>
      </c>
      <c r="H222" s="1" t="n">
        <v>0</v>
      </c>
      <c r="I222" s="1" t="n">
        <v>0</v>
      </c>
      <c r="J222" s="1"/>
      <c r="K222" s="1" t="n">
        <v>1194.2</v>
      </c>
      <c r="L222" s="1" t="n">
        <v>0</v>
      </c>
      <c r="M222" s="1"/>
      <c r="N222" s="1"/>
    </row>
    <row r="223" customFormat="false" ht="15" hidden="false" customHeight="false" outlineLevel="0" collapsed="false">
      <c r="A223" s="1"/>
      <c r="B223" s="1"/>
      <c r="C223" s="1"/>
      <c r="D223" s="1"/>
      <c r="E223" s="1"/>
      <c r="F223" s="1" t="n">
        <v>2017</v>
      </c>
      <c r="G223" s="1" t="n">
        <v>1000</v>
      </c>
      <c r="H223" s="1" t="n">
        <v>0</v>
      </c>
      <c r="I223" s="1" t="n">
        <v>0</v>
      </c>
      <c r="J223" s="1"/>
      <c r="K223" s="1" t="n">
        <v>1000</v>
      </c>
      <c r="L223" s="1" t="n">
        <v>0</v>
      </c>
      <c r="M223" s="1"/>
      <c r="N223" s="1"/>
    </row>
    <row r="224" customFormat="false" ht="15" hidden="false" customHeight="false" outlineLevel="0" collapsed="false">
      <c r="A224" s="1" t="s">
        <v>155</v>
      </c>
      <c r="B224" s="1"/>
      <c r="C224" s="1" t="s">
        <v>47</v>
      </c>
      <c r="D224" s="1" t="n">
        <v>2017</v>
      </c>
      <c r="E224" s="1" t="n">
        <v>2017</v>
      </c>
      <c r="F224" s="1" t="n">
        <v>2017</v>
      </c>
      <c r="G224" s="1" t="n">
        <v>1000</v>
      </c>
      <c r="H224" s="1" t="n">
        <v>0</v>
      </c>
      <c r="I224" s="1" t="n">
        <v>0</v>
      </c>
      <c r="J224" s="1"/>
      <c r="K224" s="1" t="n">
        <v>1000</v>
      </c>
      <c r="L224" s="1" t="n">
        <v>0</v>
      </c>
      <c r="M224" s="1"/>
      <c r="N224" s="1"/>
    </row>
    <row r="225" customFormat="false" ht="15" hidden="false" customHeight="false" outlineLevel="0" collapsed="false">
      <c r="A225" s="1" t="s">
        <v>156</v>
      </c>
      <c r="B225" s="1"/>
      <c r="C225" s="1" t="s">
        <v>47</v>
      </c>
      <c r="D225" s="1" t="n">
        <v>2016</v>
      </c>
      <c r="E225" s="1" t="n">
        <v>2016</v>
      </c>
      <c r="F225" s="1" t="n">
        <v>2016</v>
      </c>
      <c r="G225" s="1" t="n">
        <v>475</v>
      </c>
      <c r="H225" s="1" t="n">
        <v>0</v>
      </c>
      <c r="I225" s="1" t="n">
        <v>0</v>
      </c>
      <c r="J225" s="1"/>
      <c r="K225" s="1" t="n">
        <v>475</v>
      </c>
      <c r="L225" s="1" t="n">
        <v>0</v>
      </c>
      <c r="M225" s="1"/>
      <c r="N225" s="1"/>
    </row>
    <row r="226" customFormat="false" ht="15" hidden="false" customHeight="false" outlineLevel="0" collapsed="false">
      <c r="A226" s="1" t="s">
        <v>157</v>
      </c>
      <c r="B226" s="1"/>
      <c r="C226" s="1" t="s">
        <v>47</v>
      </c>
      <c r="D226" s="1" t="n">
        <v>2016</v>
      </c>
      <c r="E226" s="1" t="n">
        <v>2016</v>
      </c>
      <c r="F226" s="1" t="n">
        <v>2016</v>
      </c>
      <c r="G226" s="1" t="n">
        <v>99.198</v>
      </c>
      <c r="H226" s="1" t="n">
        <v>0</v>
      </c>
      <c r="I226" s="1" t="n">
        <v>0</v>
      </c>
      <c r="J226" s="1"/>
      <c r="K226" s="1" t="n">
        <v>99.198</v>
      </c>
      <c r="L226" s="1" t="n">
        <v>0</v>
      </c>
      <c r="M226" s="1"/>
      <c r="N226" s="1"/>
    </row>
    <row r="227" customFormat="false" ht="15" hidden="false" customHeight="false" outlineLevel="0" collapsed="false">
      <c r="A227" s="1" t="s">
        <v>158</v>
      </c>
      <c r="B227" s="1"/>
      <c r="C227" s="1" t="s">
        <v>47</v>
      </c>
      <c r="D227" s="1" t="n">
        <v>2016</v>
      </c>
      <c r="E227" s="1" t="n">
        <v>2016</v>
      </c>
      <c r="F227" s="1" t="n">
        <v>2016</v>
      </c>
      <c r="G227" s="1" t="n">
        <v>620</v>
      </c>
      <c r="H227" s="1" t="n">
        <v>0</v>
      </c>
      <c r="I227" s="1" t="n">
        <v>0</v>
      </c>
      <c r="J227" s="1"/>
      <c r="K227" s="1" t="n">
        <v>620</v>
      </c>
      <c r="L227" s="1" t="n">
        <v>0</v>
      </c>
      <c r="M227" s="1"/>
      <c r="N227" s="1"/>
    </row>
    <row r="228" customFormat="false" ht="15" hidden="false" customHeight="false" outlineLevel="0" collapsed="false">
      <c r="A228" s="1" t="s">
        <v>159</v>
      </c>
      <c r="B228" s="1"/>
      <c r="C228" s="1" t="s">
        <v>47</v>
      </c>
      <c r="D228" s="1" t="n">
        <v>2016</v>
      </c>
      <c r="E228" s="1" t="n">
        <v>2016</v>
      </c>
      <c r="F228" s="1" t="n">
        <v>2016</v>
      </c>
      <c r="G228" s="1" t="n">
        <v>400.8</v>
      </c>
      <c r="H228" s="1" t="n">
        <v>0</v>
      </c>
      <c r="I228" s="1" t="n">
        <v>0</v>
      </c>
      <c r="J228" s="1"/>
      <c r="K228" s="1" t="n">
        <v>400.8</v>
      </c>
      <c r="L228" s="1" t="n">
        <v>0</v>
      </c>
      <c r="M228" s="1"/>
      <c r="N228" s="1"/>
    </row>
    <row r="229" customFormat="false" ht="15" hidden="false" customHeight="fals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customFormat="false" ht="15" hidden="false" customHeight="false" outlineLevel="0" collapsed="false">
      <c r="A230" s="1" t="s">
        <v>160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customFormat="false" ht="15" hidden="false" customHeight="false" outlineLevel="0" collapsed="false">
      <c r="A231" s="1" t="s">
        <v>161</v>
      </c>
      <c r="B231" s="1"/>
      <c r="C231" s="1" t="s">
        <v>47</v>
      </c>
      <c r="D231" s="1" t="n">
        <v>2016</v>
      </c>
      <c r="E231" s="1" t="n">
        <v>2016</v>
      </c>
      <c r="F231" s="1" t="n">
        <v>2016</v>
      </c>
      <c r="G231" s="1" t="n">
        <v>300.8</v>
      </c>
      <c r="H231" s="1" t="n">
        <v>0</v>
      </c>
      <c r="I231" s="1" t="n">
        <v>0</v>
      </c>
      <c r="J231" s="1"/>
      <c r="K231" s="1" t="n">
        <v>300.8</v>
      </c>
      <c r="L231" s="1" t="n">
        <v>0</v>
      </c>
      <c r="M231" s="1"/>
      <c r="N231" s="1"/>
    </row>
    <row r="232" customFormat="false" ht="15" hidden="false" customHeight="false" outlineLevel="0" collapsed="false">
      <c r="A232" s="1" t="s">
        <v>162</v>
      </c>
      <c r="B232" s="1"/>
      <c r="C232" s="1" t="s">
        <v>47</v>
      </c>
      <c r="D232" s="1" t="n">
        <v>2016</v>
      </c>
      <c r="E232" s="1" t="n">
        <v>2016</v>
      </c>
      <c r="F232" s="1" t="n">
        <v>2016</v>
      </c>
      <c r="G232" s="1" t="n">
        <v>200</v>
      </c>
      <c r="H232" s="1" t="n">
        <v>0</v>
      </c>
      <c r="I232" s="1" t="n">
        <v>0</v>
      </c>
      <c r="J232" s="1"/>
      <c r="K232" s="1" t="n">
        <v>200</v>
      </c>
      <c r="L232" s="1" t="n">
        <v>0</v>
      </c>
      <c r="M232" s="1"/>
      <c r="N232" s="1"/>
    </row>
    <row r="233" customFormat="false" ht="15" hidden="false" customHeight="false" outlineLevel="0" collapsed="false">
      <c r="A233" s="1" t="s">
        <v>163</v>
      </c>
      <c r="B233" s="1"/>
      <c r="C233" s="1" t="s">
        <v>47</v>
      </c>
      <c r="D233" s="1" t="n">
        <v>2016</v>
      </c>
      <c r="E233" s="1" t="n">
        <v>2016</v>
      </c>
      <c r="F233" s="1" t="n">
        <v>2016</v>
      </c>
      <c r="G233" s="1" t="n">
        <v>100</v>
      </c>
      <c r="H233" s="1" t="n">
        <v>0</v>
      </c>
      <c r="I233" s="1" t="n">
        <v>0</v>
      </c>
      <c r="J233" s="1"/>
      <c r="K233" s="1" t="n">
        <v>100</v>
      </c>
      <c r="L233" s="1" t="n">
        <v>0</v>
      </c>
      <c r="M233" s="1"/>
      <c r="N233" s="1"/>
    </row>
    <row r="234" customFormat="false" ht="15" hidden="false" customHeight="false" outlineLevel="0" collapsed="false">
      <c r="A234" s="1" t="s">
        <v>164</v>
      </c>
      <c r="B234" s="1"/>
      <c r="C234" s="1"/>
      <c r="D234" s="1"/>
      <c r="E234" s="1"/>
      <c r="F234" s="1"/>
      <c r="G234" s="1" t="n">
        <v>337987.745</v>
      </c>
      <c r="H234" s="1" t="n">
        <v>0</v>
      </c>
      <c r="I234" s="1" t="n">
        <v>299856.133</v>
      </c>
      <c r="J234" s="1"/>
      <c r="K234" s="1" t="n">
        <v>38131.612</v>
      </c>
      <c r="L234" s="1" t="n">
        <v>0</v>
      </c>
      <c r="M234" s="1"/>
      <c r="N234" s="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true"/>
  </sheetPr>
  <dimension ref="A1:N194"/>
  <sheetViews>
    <sheetView windowProtection="false" showFormulas="false" showGridLines="true" showRowColHeaders="true" showZeros="true" rightToLeft="false" tabSelected="true" showOutlineSymbols="true" defaultGridColor="true" view="normal" topLeftCell="A124" colorId="64" zoomScale="85" zoomScaleNormal="85" zoomScalePageLayoutView="100" workbookViewId="0">
      <selection pane="topLeft" activeCell="A132" activeCellId="0" sqref="A132"/>
    </sheetView>
  </sheetViews>
  <sheetFormatPr defaultRowHeight="15"/>
  <cols>
    <col collapsed="false" hidden="false" max="1" min="1" style="2" width="14.7040816326531"/>
    <col collapsed="false" hidden="false" max="2" min="2" style="2" width="28.5714285714286"/>
    <col collapsed="false" hidden="false" max="3" min="3" style="3" width="25.7091836734694"/>
    <col collapsed="false" hidden="false" max="4" min="4" style="2" width="14.7040816326531"/>
    <col collapsed="false" hidden="false" max="5" min="5" style="2" width="11.5714285714286"/>
    <col collapsed="false" hidden="false" max="12" min="6" style="2" width="14.7040816326531"/>
    <col collapsed="false" hidden="true" max="13" min="13" style="2" width="0"/>
    <col collapsed="false" hidden="false" max="14" min="14" style="0" width="17"/>
    <col collapsed="false" hidden="false" max="1025" min="15" style="0" width="8.56632653061224"/>
  </cols>
  <sheetData>
    <row r="1" customFormat="false" ht="15" hidden="false" customHeight="true" outlineLevel="0" collapsed="false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customFormat="false" ht="15.75" hidden="false" customHeight="true" outlineLevel="0" collapsed="false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customFormat="false" ht="15.75" hidden="false" customHeight="true" outlineLevel="0" collapsed="false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/>
    </row>
    <row r="4" customFormat="false" ht="50.25" hidden="false" customHeight="true" outlineLevel="0" collapsed="false">
      <c r="A4" s="10" t="s">
        <v>3</v>
      </c>
      <c r="B4" s="10"/>
      <c r="C4" s="11" t="s">
        <v>4</v>
      </c>
      <c r="D4" s="12" t="s">
        <v>5</v>
      </c>
      <c r="E4" s="12"/>
      <c r="F4" s="12" t="s">
        <v>6</v>
      </c>
      <c r="G4" s="13"/>
      <c r="H4" s="12" t="s">
        <v>7</v>
      </c>
      <c r="I4" s="12"/>
      <c r="J4" s="12"/>
      <c r="K4" s="12"/>
      <c r="L4" s="12"/>
      <c r="M4" s="12"/>
    </row>
    <row r="5" customFormat="false" ht="25.5" hidden="false" customHeight="true" outlineLevel="0" collapsed="false">
      <c r="A5" s="10"/>
      <c r="B5" s="10"/>
      <c r="C5" s="11"/>
      <c r="D5" s="12" t="s">
        <v>8</v>
      </c>
      <c r="E5" s="12" t="s">
        <v>9</v>
      </c>
      <c r="F5" s="12"/>
      <c r="G5" s="10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12"/>
    </row>
    <row r="6" customFormat="false" ht="15" hidden="false" customHeight="false" outlineLevel="0" collapsed="false">
      <c r="A6" s="12" t="n">
        <v>1</v>
      </c>
      <c r="B6" s="12"/>
      <c r="C6" s="11" t="n">
        <v>2</v>
      </c>
      <c r="D6" s="12" t="n">
        <v>3</v>
      </c>
      <c r="E6" s="12" t="n">
        <v>4</v>
      </c>
      <c r="F6" s="12" t="n">
        <v>5</v>
      </c>
      <c r="G6" s="12" t="n">
        <v>6</v>
      </c>
      <c r="H6" s="12" t="n">
        <v>7</v>
      </c>
      <c r="I6" s="12" t="n">
        <v>8</v>
      </c>
      <c r="J6" s="12" t="n">
        <v>9</v>
      </c>
      <c r="K6" s="12" t="n">
        <v>10</v>
      </c>
      <c r="L6" s="12" t="n">
        <v>11</v>
      </c>
      <c r="M6" s="12"/>
    </row>
    <row r="7" customFormat="false" ht="45" hidden="false" customHeight="true" outlineLevel="0" collapsed="false">
      <c r="A7" s="14" t="s">
        <v>16</v>
      </c>
      <c r="B7" s="14"/>
      <c r="C7" s="15" t="s">
        <v>17</v>
      </c>
      <c r="D7" s="16" t="n">
        <v>2016</v>
      </c>
      <c r="E7" s="16" t="n">
        <v>2018</v>
      </c>
      <c r="F7" s="16" t="n">
        <v>2016</v>
      </c>
      <c r="G7" s="17" t="n">
        <f aca="false">SUM(G11+G23+G78+G96+G103+G141)</f>
        <v>301482.28165</v>
      </c>
      <c r="H7" s="17" t="n">
        <f aca="false">SUM(H11+H23+H78+H96+H103+H141)</f>
        <v>0</v>
      </c>
      <c r="I7" s="17" t="n">
        <f aca="false">SUM(I11+I23+I78+I96+I103+I141)</f>
        <v>187295.57675</v>
      </c>
      <c r="J7" s="17" t="n">
        <f aca="false">SUM(J11+J23+J78+J96+J103+J141)</f>
        <v>1600</v>
      </c>
      <c r="K7" s="17" t="n">
        <f aca="false">SUM(K11+K23+K78+K96+K103+K141)</f>
        <v>112586.7049</v>
      </c>
      <c r="L7" s="17" t="n">
        <f aca="false">SUM(L11+L23+L78+L96+L103+L141)</f>
        <v>0</v>
      </c>
      <c r="M7" s="17" t="n">
        <f aca="false">SUM(M11+M23+M78+M96+M103+M129)</f>
        <v>0</v>
      </c>
      <c r="N7" s="18"/>
    </row>
    <row r="8" customFormat="false" ht="42.2" hidden="false" customHeight="true" outlineLevel="0" collapsed="false">
      <c r="A8" s="14"/>
      <c r="B8" s="14"/>
      <c r="C8" s="15"/>
      <c r="D8" s="16"/>
      <c r="E8" s="16"/>
      <c r="F8" s="16" t="n">
        <v>2017</v>
      </c>
      <c r="G8" s="17" t="n">
        <f aca="false">SUM(G12+G24+G79+G97+G104+G142)</f>
        <v>100706.9</v>
      </c>
      <c r="H8" s="17" t="n">
        <f aca="false">SUM(H12+H24+H79+H97+H104+H142)</f>
        <v>0</v>
      </c>
      <c r="I8" s="17" t="n">
        <f aca="false">SUM(I12+I24+I79+I97+I104+I142)</f>
        <v>0</v>
      </c>
      <c r="J8" s="17" t="n">
        <f aca="false">SUM(J12+J24+J79+J97+J104+J142)</f>
        <v>0</v>
      </c>
      <c r="K8" s="17" t="n">
        <f aca="false">SUM(K12+K24+K79+K97+K104+K142)</f>
        <v>100706.9</v>
      </c>
      <c r="L8" s="17" t="n">
        <f aca="false">SUM(L12+L24+L79+L97+L104+L142)</f>
        <v>0</v>
      </c>
      <c r="M8" s="17" t="n">
        <f aca="false">SUM(M12+M24+M79+M97+M104+M142)</f>
        <v>0</v>
      </c>
      <c r="N8" s="18"/>
    </row>
    <row r="9" customFormat="false" ht="32.25" hidden="false" customHeight="true" outlineLevel="0" collapsed="false">
      <c r="A9" s="14"/>
      <c r="B9" s="14"/>
      <c r="C9" s="15"/>
      <c r="D9" s="16"/>
      <c r="E9" s="16"/>
      <c r="F9" s="16" t="n">
        <v>2018</v>
      </c>
      <c r="G9" s="17" t="n">
        <f aca="false">SUM(G13+G25+G80+G98+G105+G143)</f>
        <v>358386.19</v>
      </c>
      <c r="H9" s="17" t="n">
        <f aca="false">SUM(H13+H25+H80+H98+H105+H143)</f>
        <v>0</v>
      </c>
      <c r="I9" s="17" t="n">
        <f aca="false">SUM(I13+I25+I80+I98+I105+I143)</f>
        <v>164015.7</v>
      </c>
      <c r="J9" s="17" t="n">
        <f aca="false">SUM(J13+J25+J80+J98+J105+J143)</f>
        <v>0</v>
      </c>
      <c r="K9" s="17" t="n">
        <f aca="false">SUM(K13+K25+K80+K98+K105+K143)</f>
        <v>194370.49</v>
      </c>
      <c r="L9" s="17" t="n">
        <f aca="false">SUM(L13+L25+L80+L98+L105+L143)</f>
        <v>0</v>
      </c>
      <c r="M9" s="17" t="n">
        <f aca="false">SUM(M13+M25+M80+M98+M105+M143)</f>
        <v>0</v>
      </c>
      <c r="N9" s="18"/>
    </row>
    <row r="10" customFormat="false" ht="36.2" hidden="false" customHeight="true" outlineLevel="0" collapsed="false">
      <c r="A10" s="14" t="s">
        <v>18</v>
      </c>
      <c r="B10" s="14"/>
      <c r="C10" s="19"/>
      <c r="D10" s="13"/>
      <c r="E10" s="13"/>
      <c r="F10" s="13"/>
      <c r="G10" s="17" t="n">
        <f aca="false">SUM(G7:G9)</f>
        <v>760575.37165</v>
      </c>
      <c r="H10" s="17" t="n">
        <f aca="false">SUM(H7:H9)</f>
        <v>0</v>
      </c>
      <c r="I10" s="17" t="n">
        <f aca="false">SUM(I7:I9)</f>
        <v>351311.27675</v>
      </c>
      <c r="J10" s="17" t="n">
        <f aca="false">SUM(J7:J9)</f>
        <v>1600</v>
      </c>
      <c r="K10" s="17" t="n">
        <f aca="false">SUM(K7:K9)</f>
        <v>407664.0949</v>
      </c>
      <c r="L10" s="17" t="n">
        <f aca="false">SUM(L7:L9)</f>
        <v>0</v>
      </c>
      <c r="M10" s="17"/>
      <c r="N10" s="18"/>
    </row>
    <row r="11" s="24" customFormat="true" ht="45" hidden="false" customHeight="true" outlineLevel="0" collapsed="false">
      <c r="A11" s="20" t="s">
        <v>19</v>
      </c>
      <c r="B11" s="20"/>
      <c r="C11" s="21" t="s">
        <v>17</v>
      </c>
      <c r="D11" s="22" t="n">
        <v>2016</v>
      </c>
      <c r="E11" s="22" t="n">
        <v>2018</v>
      </c>
      <c r="F11" s="22" t="n">
        <v>2016</v>
      </c>
      <c r="G11" s="23" t="n">
        <f aca="false">SUM(G14+G17+G21)</f>
        <v>7573</v>
      </c>
      <c r="H11" s="23" t="n">
        <f aca="false">SUM(H14+H17+H21)</f>
        <v>0</v>
      </c>
      <c r="I11" s="23" t="n">
        <f aca="false">SUM(I14+I17+I21)</f>
        <v>0</v>
      </c>
      <c r="J11" s="23" t="n">
        <f aca="false">SUM(J14+J17+J21)</f>
        <v>0</v>
      </c>
      <c r="K11" s="23" t="n">
        <f aca="false">SUM(K14+K17+K21)</f>
        <v>7573</v>
      </c>
      <c r="L11" s="23" t="n">
        <f aca="false">SUM(L14+L17+L21)</f>
        <v>0</v>
      </c>
      <c r="M11" s="23" t="n">
        <f aca="false">SUM(M14+M17+M21)</f>
        <v>0</v>
      </c>
    </row>
    <row r="12" customFormat="false" ht="45" hidden="false" customHeight="true" outlineLevel="0" collapsed="false">
      <c r="A12" s="20"/>
      <c r="B12" s="20"/>
      <c r="C12" s="21"/>
      <c r="D12" s="22"/>
      <c r="E12" s="22"/>
      <c r="F12" s="22" t="n">
        <v>2017</v>
      </c>
      <c r="G12" s="23" t="n">
        <f aca="false">SUM(G15+G18+G20)</f>
        <v>5529.5</v>
      </c>
      <c r="H12" s="23" t="n">
        <f aca="false">SUM(H15+H18+H20)</f>
        <v>0</v>
      </c>
      <c r="I12" s="23" t="n">
        <f aca="false">SUM(I15+I18+I20)</f>
        <v>0</v>
      </c>
      <c r="J12" s="23" t="n">
        <f aca="false">SUM(J15+J18+J20)</f>
        <v>0</v>
      </c>
      <c r="K12" s="23" t="n">
        <f aca="false">SUM(K15+K18+K20)</f>
        <v>5529.5</v>
      </c>
      <c r="L12" s="23" t="n">
        <f aca="false">SUM(L15+L18+L20)</f>
        <v>0</v>
      </c>
      <c r="M12" s="23" t="n">
        <f aca="false">SUM(M15+M18+M20)</f>
        <v>0</v>
      </c>
      <c r="N12" s="18"/>
    </row>
    <row r="13" customFormat="false" ht="45" hidden="false" customHeight="true" outlineLevel="0" collapsed="false">
      <c r="A13" s="20"/>
      <c r="B13" s="20"/>
      <c r="C13" s="21"/>
      <c r="D13" s="22"/>
      <c r="E13" s="22"/>
      <c r="F13" s="22" t="n">
        <v>2018</v>
      </c>
      <c r="G13" s="23" t="n">
        <f aca="false">SUM(G16+G19)</f>
        <v>10028</v>
      </c>
      <c r="H13" s="23" t="n">
        <f aca="false">SUM(H16+H19)</f>
        <v>0</v>
      </c>
      <c r="I13" s="23" t="n">
        <f aca="false">SUM(I16+I19)</f>
        <v>0</v>
      </c>
      <c r="J13" s="23" t="n">
        <f aca="false">SUM(J16+J19)</f>
        <v>0</v>
      </c>
      <c r="K13" s="23" t="n">
        <f aca="false">SUM(K16+K19)</f>
        <v>10028</v>
      </c>
      <c r="L13" s="23" t="n">
        <f aca="false">SUM(L16+L19)</f>
        <v>0</v>
      </c>
      <c r="M13" s="23" t="n">
        <f aca="false">SUM(M16+M19)</f>
        <v>0</v>
      </c>
    </row>
    <row r="14" customFormat="false" ht="36.95" hidden="false" customHeight="true" outlineLevel="0" collapsed="false">
      <c r="A14" s="10" t="s">
        <v>165</v>
      </c>
      <c r="B14" s="10"/>
      <c r="C14" s="11" t="s">
        <v>17</v>
      </c>
      <c r="D14" s="12" t="n">
        <v>2016</v>
      </c>
      <c r="E14" s="12" t="n">
        <v>2018</v>
      </c>
      <c r="F14" s="12" t="n">
        <v>2016</v>
      </c>
      <c r="G14" s="25" t="n">
        <v>10</v>
      </c>
      <c r="H14" s="25" t="n">
        <v>0</v>
      </c>
      <c r="I14" s="25" t="n">
        <v>0</v>
      </c>
      <c r="J14" s="25" t="n">
        <v>0</v>
      </c>
      <c r="K14" s="25" t="n">
        <v>10</v>
      </c>
      <c r="L14" s="25" t="n">
        <v>0</v>
      </c>
      <c r="M14" s="25"/>
    </row>
    <row r="15" customFormat="false" ht="40.35" hidden="false" customHeight="true" outlineLevel="0" collapsed="false">
      <c r="A15" s="10"/>
      <c r="B15" s="10"/>
      <c r="C15" s="11"/>
      <c r="D15" s="12"/>
      <c r="E15" s="12"/>
      <c r="F15" s="12" t="n">
        <v>2017</v>
      </c>
      <c r="G15" s="25" t="n">
        <v>0</v>
      </c>
      <c r="H15" s="25" t="n">
        <v>0</v>
      </c>
      <c r="I15" s="25" t="n">
        <v>0</v>
      </c>
      <c r="J15" s="25" t="n">
        <v>0</v>
      </c>
      <c r="K15" s="25" t="n">
        <v>0</v>
      </c>
      <c r="L15" s="25" t="n">
        <v>0</v>
      </c>
      <c r="M15" s="25"/>
    </row>
    <row r="16" customFormat="false" ht="36" hidden="false" customHeight="true" outlineLevel="0" collapsed="false">
      <c r="A16" s="10"/>
      <c r="B16" s="10"/>
      <c r="C16" s="11"/>
      <c r="D16" s="12"/>
      <c r="E16" s="12"/>
      <c r="F16" s="12" t="n">
        <v>2018</v>
      </c>
      <c r="G16" s="25" t="n">
        <v>100</v>
      </c>
      <c r="H16" s="25" t="n">
        <v>0</v>
      </c>
      <c r="I16" s="25" t="n">
        <v>0</v>
      </c>
      <c r="J16" s="25" t="n">
        <v>0</v>
      </c>
      <c r="K16" s="25" t="n">
        <v>100</v>
      </c>
      <c r="L16" s="25" t="n">
        <v>0</v>
      </c>
      <c r="M16" s="25"/>
    </row>
    <row r="17" customFormat="false" ht="45" hidden="false" customHeight="true" outlineLevel="0" collapsed="false">
      <c r="A17" s="26" t="s">
        <v>166</v>
      </c>
      <c r="B17" s="26"/>
      <c r="C17" s="11" t="s">
        <v>17</v>
      </c>
      <c r="D17" s="12" t="n">
        <v>2016</v>
      </c>
      <c r="E17" s="12" t="n">
        <v>2018</v>
      </c>
      <c r="F17" s="12" t="n">
        <v>2016</v>
      </c>
      <c r="G17" s="27" t="n">
        <v>7458</v>
      </c>
      <c r="H17" s="25" t="n">
        <v>0</v>
      </c>
      <c r="I17" s="25" t="n">
        <v>0</v>
      </c>
      <c r="J17" s="25" t="n">
        <v>0</v>
      </c>
      <c r="K17" s="25" t="n">
        <v>7458</v>
      </c>
      <c r="L17" s="25" t="n">
        <v>0</v>
      </c>
      <c r="M17" s="25"/>
    </row>
    <row r="18" customFormat="false" ht="45" hidden="false" customHeight="true" outlineLevel="0" collapsed="false">
      <c r="A18" s="26"/>
      <c r="B18" s="26"/>
      <c r="C18" s="11"/>
      <c r="D18" s="12"/>
      <c r="E18" s="12"/>
      <c r="F18" s="12" t="n">
        <v>2017</v>
      </c>
      <c r="G18" s="27" t="n">
        <v>5000</v>
      </c>
      <c r="H18" s="25" t="n">
        <v>0</v>
      </c>
      <c r="I18" s="25" t="n">
        <v>0</v>
      </c>
      <c r="J18" s="25" t="n">
        <v>0</v>
      </c>
      <c r="K18" s="25" t="n">
        <v>5000</v>
      </c>
      <c r="L18" s="25" t="n">
        <v>0</v>
      </c>
      <c r="M18" s="25"/>
    </row>
    <row r="19" customFormat="false" ht="45" hidden="false" customHeight="true" outlineLevel="0" collapsed="false">
      <c r="A19" s="26"/>
      <c r="B19" s="26"/>
      <c r="C19" s="11"/>
      <c r="D19" s="12"/>
      <c r="E19" s="12"/>
      <c r="F19" s="12" t="n">
        <v>2018</v>
      </c>
      <c r="G19" s="27" t="n">
        <v>9928</v>
      </c>
      <c r="H19" s="25" t="n">
        <v>0</v>
      </c>
      <c r="I19" s="25" t="n">
        <v>0</v>
      </c>
      <c r="J19" s="25" t="n">
        <v>0</v>
      </c>
      <c r="K19" s="25" t="n">
        <v>9928</v>
      </c>
      <c r="L19" s="25" t="n">
        <v>0</v>
      </c>
      <c r="M19" s="25"/>
    </row>
    <row r="20" customFormat="false" ht="76.5" hidden="false" customHeight="true" outlineLevel="0" collapsed="false">
      <c r="A20" s="26" t="s">
        <v>167</v>
      </c>
      <c r="B20" s="26"/>
      <c r="C20" s="11" t="str">
        <f aca="false">$C$17</f>
        <v>Комитет ЖКХ, транспорта и инфраструктуры администрации Сланцевского муниципального района</v>
      </c>
      <c r="D20" s="12" t="n">
        <v>2017</v>
      </c>
      <c r="E20" s="12" t="n">
        <v>2017</v>
      </c>
      <c r="F20" s="12" t="n">
        <v>2017</v>
      </c>
      <c r="G20" s="27" t="n">
        <v>529.5</v>
      </c>
      <c r="H20" s="25" t="n">
        <v>0</v>
      </c>
      <c r="I20" s="25" t="n">
        <v>0</v>
      </c>
      <c r="J20" s="25" t="n">
        <v>0</v>
      </c>
      <c r="K20" s="25" t="n">
        <v>529.5</v>
      </c>
      <c r="L20" s="25" t="n">
        <v>0</v>
      </c>
      <c r="M20" s="25"/>
    </row>
    <row r="21" customFormat="false" ht="76.5" hidden="false" customHeight="true" outlineLevel="0" collapsed="false">
      <c r="A21" s="26" t="s">
        <v>168</v>
      </c>
      <c r="B21" s="26"/>
      <c r="C21" s="11" t="s">
        <v>17</v>
      </c>
      <c r="D21" s="12" t="n">
        <v>2016</v>
      </c>
      <c r="E21" s="12" t="n">
        <v>2016</v>
      </c>
      <c r="F21" s="12" t="n">
        <v>2016</v>
      </c>
      <c r="G21" s="27" t="n">
        <v>105</v>
      </c>
      <c r="H21" s="25" t="n">
        <v>0</v>
      </c>
      <c r="I21" s="25" t="n">
        <v>0</v>
      </c>
      <c r="J21" s="25" t="n">
        <v>0</v>
      </c>
      <c r="K21" s="25" t="n">
        <v>105</v>
      </c>
      <c r="L21" s="25" t="n">
        <v>0</v>
      </c>
      <c r="M21" s="25"/>
    </row>
    <row r="22" s="33" customFormat="true" ht="33.75" hidden="false" customHeight="true" outlineLevel="0" collapsed="false">
      <c r="A22" s="28" t="s">
        <v>28</v>
      </c>
      <c r="B22" s="28"/>
      <c r="C22" s="29"/>
      <c r="D22" s="30"/>
      <c r="E22" s="30"/>
      <c r="F22" s="31"/>
      <c r="G22" s="32" t="n">
        <f aca="false">SUM(G14:G21)</f>
        <v>23130.5</v>
      </c>
      <c r="H22" s="32" t="n">
        <f aca="false">SUM(H14:H21)</f>
        <v>0</v>
      </c>
      <c r="I22" s="32" t="n">
        <f aca="false">SUM(I14:I21)</f>
        <v>0</v>
      </c>
      <c r="J22" s="32" t="n">
        <f aca="false">SUM(J14:J21)</f>
        <v>0</v>
      </c>
      <c r="K22" s="32" t="n">
        <f aca="false">SUM(K14:K21)</f>
        <v>23130.5</v>
      </c>
      <c r="L22" s="32" t="n">
        <v>0</v>
      </c>
      <c r="M22" s="32"/>
    </row>
    <row r="23" customFormat="false" ht="33.75" hidden="false" customHeight="true" outlineLevel="0" collapsed="false">
      <c r="A23" s="34" t="s">
        <v>29</v>
      </c>
      <c r="B23" s="34"/>
      <c r="C23" s="35" t="s">
        <v>17</v>
      </c>
      <c r="D23" s="36" t="n">
        <v>2016</v>
      </c>
      <c r="E23" s="36" t="n">
        <v>2018</v>
      </c>
      <c r="F23" s="36" t="n">
        <v>2016</v>
      </c>
      <c r="G23" s="37" t="n">
        <f aca="false">SUM(G26+G29+G32+G35+G38+G41+G44+G47+G50+G53+G56+G59+G60+G62+G61)</f>
        <v>67486.04715</v>
      </c>
      <c r="H23" s="37" t="n">
        <f aca="false">SUM(H26+H29+H32+H35+H38+H41+H44+H47+H50+H53+H56+H59+H60+H62+H61)</f>
        <v>0</v>
      </c>
      <c r="I23" s="37" t="n">
        <f aca="false">SUM(I26+I29+I32+I35+I38+I41+I44+I47+I50+I53+I56+I59+I60+I62+I61)</f>
        <v>30392.57255</v>
      </c>
      <c r="J23" s="37" t="n">
        <f aca="false">SUM(J26+J29+J32+J35+J38+J41+J44+J47+J50+J53+J56+J59+J60+J62+J61)</f>
        <v>1600</v>
      </c>
      <c r="K23" s="37" t="n">
        <f aca="false">SUM(K26+K29+K32+K35+K38+K41+K44+K47+K50+K53+K56+K59+K60+K62+K61)</f>
        <v>35493.4746</v>
      </c>
      <c r="L23" s="37" t="n">
        <f aca="false">SUM(L26+L29+L32+L35+L38+L41+L44+L47+L50+L53+L56+L59+L60+L62+L61)</f>
        <v>0</v>
      </c>
      <c r="M23" s="37" t="n">
        <f aca="false">SUM(M26+M29+M32+M35+M38+M41+M44+M47+M50+M53+M56+M59+M60+M62+M61)</f>
        <v>0</v>
      </c>
    </row>
    <row r="24" customFormat="false" ht="30.6" hidden="false" customHeight="true" outlineLevel="0" collapsed="false">
      <c r="A24" s="34"/>
      <c r="B24" s="34"/>
      <c r="C24" s="35"/>
      <c r="D24" s="36"/>
      <c r="E24" s="36"/>
      <c r="F24" s="36" t="n">
        <v>2017</v>
      </c>
      <c r="G24" s="37" t="n">
        <f aca="false">SUM(G27+G30+G33+G36+G39+G42+G45+G48+G51+G54+G57)</f>
        <v>28537.3</v>
      </c>
      <c r="H24" s="37" t="n">
        <f aca="false">SUM(H27+H30+H33+H36+H39+H42+H45+H48+H51+H54+H57)</f>
        <v>0</v>
      </c>
      <c r="I24" s="37" t="n">
        <f aca="false">SUM(I27+I30+I33+I36+I39+I42+I45+I48+I51+I54+I57)</f>
        <v>0</v>
      </c>
      <c r="J24" s="37" t="n">
        <f aca="false">SUM(J27+J30+J33+J36+J39+J42+J45+J48+J51+J54+J57)</f>
        <v>0</v>
      </c>
      <c r="K24" s="37" t="n">
        <f aca="false">SUM(K27+K30+K33+K36+K39+K42+K45+K48+K51+K54+K57)</f>
        <v>28537.3</v>
      </c>
      <c r="L24" s="37" t="n">
        <f aca="false">SUM(L27+L30+L33+L36+L39+L42+L45+L48+L51+L54+L57)</f>
        <v>0</v>
      </c>
      <c r="M24" s="37" t="n">
        <f aca="false">SUM(M27+M30+M33+M36+M39+M42+M45+M48+M51+M54+M57)</f>
        <v>0</v>
      </c>
    </row>
    <row r="25" customFormat="false" ht="33" hidden="false" customHeight="true" outlineLevel="0" collapsed="false">
      <c r="A25" s="34"/>
      <c r="B25" s="34"/>
      <c r="C25" s="35"/>
      <c r="D25" s="36"/>
      <c r="E25" s="36"/>
      <c r="F25" s="36" t="n">
        <v>2018</v>
      </c>
      <c r="G25" s="37" t="n">
        <f aca="false">SUM(G28+G31+G34+G37+G40+G43+G46+G49+G52+G55+G58)</f>
        <v>36439.57</v>
      </c>
      <c r="H25" s="37" t="n">
        <f aca="false">SUM(H28+H31+H34+H37+H40+H43+H46+H49+H52+H55+H58)</f>
        <v>0</v>
      </c>
      <c r="I25" s="37" t="n">
        <f aca="false">SUM(I28+I31+I34+I37+I40+I43+I46+I49+I52+I55+I58)</f>
        <v>0</v>
      </c>
      <c r="J25" s="37" t="n">
        <f aca="false">SUM(J28+J31+J34+J37+J40+J43+J46+J49+J52+J55+J58)</f>
        <v>0</v>
      </c>
      <c r="K25" s="37" t="n">
        <f aca="false">SUM(K28+K31+K34+K37+K40+K43+K46+K49+K52+K55+K58)</f>
        <v>36439.57</v>
      </c>
      <c r="L25" s="37" t="n">
        <f aca="false">SUM(L28+L31+L34+L37+L40+L43+L46+L49+L52+L55+L58)</f>
        <v>0</v>
      </c>
      <c r="M25" s="37" t="n">
        <f aca="false">SUM(M28+M31+M34+M37+M40+M43+M46+M49+M52+M55+M58)</f>
        <v>0</v>
      </c>
    </row>
    <row r="26" customFormat="false" ht="45" hidden="false" customHeight="true" outlineLevel="0" collapsed="false">
      <c r="A26" s="26" t="s">
        <v>30</v>
      </c>
      <c r="B26" s="26"/>
      <c r="C26" s="11" t="s">
        <v>17</v>
      </c>
      <c r="D26" s="12" t="n">
        <v>2016</v>
      </c>
      <c r="E26" s="12" t="n">
        <v>2018</v>
      </c>
      <c r="F26" s="12" t="n">
        <v>2016</v>
      </c>
      <c r="G26" s="27" t="n">
        <v>2294.815</v>
      </c>
      <c r="H26" s="25" t="n">
        <v>0</v>
      </c>
      <c r="I26" s="25" t="n">
        <v>0</v>
      </c>
      <c r="J26" s="25" t="n">
        <v>0</v>
      </c>
      <c r="K26" s="25" t="n">
        <v>2294.815</v>
      </c>
      <c r="L26" s="25" t="n">
        <v>0</v>
      </c>
      <c r="M26" s="25"/>
    </row>
    <row r="27" customFormat="false" ht="38.65" hidden="false" customHeight="true" outlineLevel="0" collapsed="false">
      <c r="A27" s="26"/>
      <c r="B27" s="26"/>
      <c r="C27" s="11"/>
      <c r="D27" s="12"/>
      <c r="E27" s="12"/>
      <c r="F27" s="12" t="n">
        <v>2017</v>
      </c>
      <c r="G27" s="25" t="n">
        <v>1000</v>
      </c>
      <c r="H27" s="25" t="n">
        <v>0</v>
      </c>
      <c r="I27" s="25" t="n">
        <v>0</v>
      </c>
      <c r="J27" s="25" t="n">
        <v>0</v>
      </c>
      <c r="K27" s="25" t="n">
        <v>1000</v>
      </c>
      <c r="L27" s="25" t="n">
        <v>0</v>
      </c>
      <c r="M27" s="25"/>
    </row>
    <row r="28" customFormat="false" ht="34.5" hidden="false" customHeight="true" outlineLevel="0" collapsed="false">
      <c r="A28" s="26"/>
      <c r="B28" s="26"/>
      <c r="C28" s="11"/>
      <c r="D28" s="12"/>
      <c r="E28" s="12"/>
      <c r="F28" s="12" t="n">
        <v>2018</v>
      </c>
      <c r="G28" s="25" t="n">
        <v>1000</v>
      </c>
      <c r="H28" s="25" t="n">
        <v>0</v>
      </c>
      <c r="I28" s="25" t="n">
        <v>0</v>
      </c>
      <c r="J28" s="25" t="n">
        <v>0</v>
      </c>
      <c r="K28" s="25" t="n">
        <v>1000</v>
      </c>
      <c r="L28" s="25" t="n">
        <v>0</v>
      </c>
      <c r="M28" s="25"/>
    </row>
    <row r="29" customFormat="false" ht="33.75" hidden="false" customHeight="true" outlineLevel="0" collapsed="false">
      <c r="A29" s="26" t="s">
        <v>31</v>
      </c>
      <c r="B29" s="26"/>
      <c r="C29" s="11" t="s">
        <v>17</v>
      </c>
      <c r="D29" s="12" t="n">
        <v>2016</v>
      </c>
      <c r="E29" s="12" t="n">
        <v>2018</v>
      </c>
      <c r="F29" s="12" t="n">
        <v>2016</v>
      </c>
      <c r="G29" s="27" t="n">
        <v>1128.5</v>
      </c>
      <c r="H29" s="25" t="n">
        <v>0</v>
      </c>
      <c r="I29" s="25" t="n">
        <v>0</v>
      </c>
      <c r="J29" s="25" t="n">
        <v>0</v>
      </c>
      <c r="K29" s="25" t="n">
        <v>1128.5</v>
      </c>
      <c r="L29" s="25" t="n">
        <v>0</v>
      </c>
      <c r="M29" s="25"/>
    </row>
    <row r="30" customFormat="false" ht="33" hidden="false" customHeight="true" outlineLevel="0" collapsed="false">
      <c r="A30" s="26"/>
      <c r="B30" s="26"/>
      <c r="C30" s="11"/>
      <c r="D30" s="12"/>
      <c r="E30" s="12"/>
      <c r="F30" s="12" t="n">
        <v>2017</v>
      </c>
      <c r="G30" s="25" t="n">
        <v>1058.4</v>
      </c>
      <c r="H30" s="25" t="n">
        <v>0</v>
      </c>
      <c r="I30" s="25" t="n">
        <v>0</v>
      </c>
      <c r="J30" s="25" t="n">
        <v>0</v>
      </c>
      <c r="K30" s="25" t="n">
        <v>1058.4</v>
      </c>
      <c r="L30" s="25" t="n">
        <v>0</v>
      </c>
      <c r="M30" s="25"/>
    </row>
    <row r="31" customFormat="false" ht="23.65" hidden="false" customHeight="true" outlineLevel="0" collapsed="false">
      <c r="A31" s="26"/>
      <c r="B31" s="26"/>
      <c r="C31" s="11"/>
      <c r="D31" s="12"/>
      <c r="E31" s="12"/>
      <c r="F31" s="12" t="n">
        <v>2018</v>
      </c>
      <c r="G31" s="25" t="n">
        <v>1000</v>
      </c>
      <c r="H31" s="25" t="n">
        <v>0</v>
      </c>
      <c r="I31" s="25" t="n">
        <v>0</v>
      </c>
      <c r="J31" s="25" t="n">
        <v>0</v>
      </c>
      <c r="K31" s="25" t="n">
        <v>1000</v>
      </c>
      <c r="L31" s="25" t="n">
        <v>0</v>
      </c>
      <c r="M31" s="25"/>
    </row>
    <row r="32" customFormat="false" ht="31.35" hidden="false" customHeight="true" outlineLevel="0" collapsed="false">
      <c r="A32" s="26" t="s">
        <v>32</v>
      </c>
      <c r="B32" s="26"/>
      <c r="C32" s="11" t="s">
        <v>17</v>
      </c>
      <c r="D32" s="12" t="n">
        <v>2016</v>
      </c>
      <c r="E32" s="12" t="n">
        <v>2018</v>
      </c>
      <c r="F32" s="12" t="n">
        <v>2016</v>
      </c>
      <c r="G32" s="25" t="n">
        <v>985</v>
      </c>
      <c r="H32" s="25" t="n">
        <v>0</v>
      </c>
      <c r="I32" s="25" t="n">
        <v>0</v>
      </c>
      <c r="J32" s="25" t="n">
        <v>0</v>
      </c>
      <c r="K32" s="25" t="n">
        <v>985</v>
      </c>
      <c r="L32" s="25" t="n">
        <v>0</v>
      </c>
      <c r="M32" s="25"/>
    </row>
    <row r="33" customFormat="false" ht="35.25" hidden="false" customHeight="true" outlineLevel="0" collapsed="false">
      <c r="A33" s="26"/>
      <c r="B33" s="26"/>
      <c r="C33" s="11"/>
      <c r="D33" s="12"/>
      <c r="E33" s="12"/>
      <c r="F33" s="12" t="n">
        <v>2017</v>
      </c>
      <c r="G33" s="25" t="n">
        <v>985</v>
      </c>
      <c r="H33" s="25" t="n">
        <v>0</v>
      </c>
      <c r="I33" s="25" t="n">
        <v>0</v>
      </c>
      <c r="J33" s="25" t="n">
        <v>0</v>
      </c>
      <c r="K33" s="25" t="n">
        <v>985</v>
      </c>
      <c r="L33" s="25" t="n">
        <v>0</v>
      </c>
      <c r="M33" s="25"/>
    </row>
    <row r="34" customFormat="false" ht="23.65" hidden="false" customHeight="true" outlineLevel="0" collapsed="false">
      <c r="A34" s="26"/>
      <c r="B34" s="26"/>
      <c r="C34" s="11"/>
      <c r="D34" s="12"/>
      <c r="E34" s="12"/>
      <c r="F34" s="12" t="n">
        <v>2018</v>
      </c>
      <c r="G34" s="25" t="n">
        <v>1000</v>
      </c>
      <c r="H34" s="25" t="n">
        <v>0</v>
      </c>
      <c r="I34" s="25" t="n">
        <v>0</v>
      </c>
      <c r="J34" s="25" t="n">
        <v>0</v>
      </c>
      <c r="K34" s="25" t="n">
        <v>1000</v>
      </c>
      <c r="L34" s="25" t="n">
        <v>0</v>
      </c>
      <c r="M34" s="25"/>
    </row>
    <row r="35" customFormat="false" ht="40.35" hidden="false" customHeight="true" outlineLevel="0" collapsed="false">
      <c r="A35" s="26" t="s">
        <v>169</v>
      </c>
      <c r="B35" s="26"/>
      <c r="C35" s="11" t="s">
        <v>17</v>
      </c>
      <c r="D35" s="12" t="n">
        <v>2016</v>
      </c>
      <c r="E35" s="12" t="n">
        <v>2018</v>
      </c>
      <c r="F35" s="12" t="n">
        <v>2016</v>
      </c>
      <c r="G35" s="25" t="n">
        <v>622.721</v>
      </c>
      <c r="H35" s="25" t="n">
        <v>0</v>
      </c>
      <c r="I35" s="25" t="n">
        <v>0</v>
      </c>
      <c r="J35" s="25" t="n">
        <v>0</v>
      </c>
      <c r="K35" s="25" t="n">
        <v>622.721</v>
      </c>
      <c r="L35" s="25" t="n">
        <v>0</v>
      </c>
      <c r="M35" s="25"/>
    </row>
    <row r="36" customFormat="false" ht="36" hidden="false" customHeight="true" outlineLevel="0" collapsed="false">
      <c r="A36" s="26"/>
      <c r="B36" s="26"/>
      <c r="C36" s="11"/>
      <c r="D36" s="12"/>
      <c r="E36" s="12"/>
      <c r="F36" s="12" t="n">
        <v>2017</v>
      </c>
      <c r="G36" s="25" t="n">
        <v>466.4</v>
      </c>
      <c r="H36" s="25" t="n">
        <v>0</v>
      </c>
      <c r="I36" s="25" t="n">
        <v>0</v>
      </c>
      <c r="J36" s="25" t="n">
        <v>0</v>
      </c>
      <c r="K36" s="25" t="n">
        <v>466.4</v>
      </c>
      <c r="L36" s="25" t="n">
        <v>0</v>
      </c>
      <c r="M36" s="25"/>
    </row>
    <row r="37" customFormat="false" ht="34.15" hidden="false" customHeight="true" outlineLevel="0" collapsed="false">
      <c r="A37" s="26"/>
      <c r="B37" s="26"/>
      <c r="C37" s="11"/>
      <c r="D37" s="12"/>
      <c r="E37" s="12"/>
      <c r="F37" s="12" t="n">
        <v>2018</v>
      </c>
      <c r="G37" s="25" t="n">
        <v>566.78</v>
      </c>
      <c r="H37" s="25" t="n">
        <v>0</v>
      </c>
      <c r="I37" s="25" t="n">
        <v>0</v>
      </c>
      <c r="J37" s="25" t="n">
        <v>0</v>
      </c>
      <c r="K37" s="25" t="n">
        <v>566.78</v>
      </c>
      <c r="L37" s="25" t="n">
        <v>0</v>
      </c>
      <c r="M37" s="25"/>
    </row>
    <row r="38" customFormat="false" ht="36.95" hidden="false" customHeight="true" outlineLevel="0" collapsed="false">
      <c r="A38" s="26" t="s">
        <v>170</v>
      </c>
      <c r="B38" s="26"/>
      <c r="C38" s="11" t="s">
        <v>17</v>
      </c>
      <c r="D38" s="12" t="n">
        <v>2016</v>
      </c>
      <c r="E38" s="12" t="n">
        <v>2018</v>
      </c>
      <c r="F38" s="12" t="n">
        <v>2016</v>
      </c>
      <c r="G38" s="25" t="n">
        <v>10098.12787</v>
      </c>
      <c r="H38" s="25" t="n">
        <v>0</v>
      </c>
      <c r="I38" s="25" t="n">
        <v>0</v>
      </c>
      <c r="J38" s="25" t="n">
        <v>0</v>
      </c>
      <c r="K38" s="25" t="n">
        <v>10098.12787</v>
      </c>
      <c r="L38" s="25" t="n">
        <v>0</v>
      </c>
      <c r="M38" s="25"/>
    </row>
    <row r="39" customFormat="false" ht="35.1" hidden="false" customHeight="true" outlineLevel="0" collapsed="false">
      <c r="A39" s="26"/>
      <c r="B39" s="26"/>
      <c r="C39" s="11"/>
      <c r="D39" s="12"/>
      <c r="E39" s="12"/>
      <c r="F39" s="12" t="n">
        <v>2017</v>
      </c>
      <c r="G39" s="25" t="n">
        <v>3741.9</v>
      </c>
      <c r="H39" s="25" t="n">
        <v>0</v>
      </c>
      <c r="I39" s="25" t="n">
        <v>0</v>
      </c>
      <c r="J39" s="25" t="n">
        <v>0</v>
      </c>
      <c r="K39" s="25" t="n">
        <v>3741.9</v>
      </c>
      <c r="L39" s="25" t="n">
        <v>0</v>
      </c>
      <c r="M39" s="25"/>
    </row>
    <row r="40" customFormat="false" ht="36" hidden="false" customHeight="true" outlineLevel="0" collapsed="false">
      <c r="A40" s="26"/>
      <c r="B40" s="26"/>
      <c r="C40" s="11"/>
      <c r="D40" s="12"/>
      <c r="E40" s="12"/>
      <c r="F40" s="12" t="n">
        <v>2018</v>
      </c>
      <c r="G40" s="25" t="n">
        <v>11932.12</v>
      </c>
      <c r="H40" s="25" t="n">
        <v>0</v>
      </c>
      <c r="I40" s="25" t="n">
        <v>0</v>
      </c>
      <c r="J40" s="25" t="n">
        <v>0</v>
      </c>
      <c r="K40" s="25" t="n">
        <v>11932.12</v>
      </c>
      <c r="L40" s="25" t="n">
        <v>0</v>
      </c>
      <c r="M40" s="25"/>
    </row>
    <row r="41" customFormat="false" ht="35.25" hidden="false" customHeight="true" outlineLevel="0" collapsed="false">
      <c r="A41" s="26" t="s">
        <v>171</v>
      </c>
      <c r="B41" s="26"/>
      <c r="C41" s="11" t="s">
        <v>17</v>
      </c>
      <c r="D41" s="12" t="n">
        <v>2016</v>
      </c>
      <c r="E41" s="12" t="n">
        <v>2018</v>
      </c>
      <c r="F41" s="12" t="n">
        <v>2016</v>
      </c>
      <c r="G41" s="25" t="n">
        <v>909.24982</v>
      </c>
      <c r="H41" s="25" t="n">
        <v>0</v>
      </c>
      <c r="I41" s="25" t="n">
        <v>0</v>
      </c>
      <c r="J41" s="25" t="n">
        <v>0</v>
      </c>
      <c r="K41" s="25" t="n">
        <v>909.24982</v>
      </c>
      <c r="L41" s="25" t="n">
        <v>0</v>
      </c>
      <c r="M41" s="25"/>
    </row>
    <row r="42" customFormat="false" ht="27.2" hidden="false" customHeight="true" outlineLevel="0" collapsed="false">
      <c r="A42" s="26"/>
      <c r="B42" s="26"/>
      <c r="C42" s="11"/>
      <c r="D42" s="12"/>
      <c r="E42" s="12"/>
      <c r="F42" s="12" t="n">
        <v>2017</v>
      </c>
      <c r="G42" s="25" t="n">
        <v>963.8</v>
      </c>
      <c r="H42" s="25" t="n">
        <v>0</v>
      </c>
      <c r="I42" s="25" t="n">
        <v>0</v>
      </c>
      <c r="J42" s="25" t="n">
        <v>0</v>
      </c>
      <c r="K42" s="25" t="n">
        <v>963.8</v>
      </c>
      <c r="L42" s="25" t="n">
        <v>0</v>
      </c>
      <c r="M42" s="25"/>
    </row>
    <row r="43" customFormat="false" ht="23.65" hidden="false" customHeight="true" outlineLevel="0" collapsed="false">
      <c r="A43" s="26"/>
      <c r="B43" s="26"/>
      <c r="C43" s="11"/>
      <c r="D43" s="12"/>
      <c r="E43" s="12"/>
      <c r="F43" s="12" t="n">
        <v>2018</v>
      </c>
      <c r="G43" s="25" t="n">
        <v>1007.67</v>
      </c>
      <c r="H43" s="25" t="n">
        <v>0</v>
      </c>
      <c r="I43" s="25" t="n">
        <v>0</v>
      </c>
      <c r="J43" s="25" t="n">
        <v>0</v>
      </c>
      <c r="K43" s="25" t="n">
        <v>1007.67</v>
      </c>
      <c r="L43" s="25" t="n">
        <v>0</v>
      </c>
      <c r="M43" s="25"/>
    </row>
    <row r="44" customFormat="false" ht="33" hidden="false" customHeight="true" outlineLevel="0" collapsed="false">
      <c r="A44" s="26" t="s">
        <v>172</v>
      </c>
      <c r="B44" s="26"/>
      <c r="C44" s="11" t="s">
        <v>17</v>
      </c>
      <c r="D44" s="12" t="n">
        <v>2016</v>
      </c>
      <c r="E44" s="12" t="n">
        <v>2018</v>
      </c>
      <c r="F44" s="12" t="n">
        <v>2016</v>
      </c>
      <c r="G44" s="25" t="n">
        <v>1992.09799</v>
      </c>
      <c r="H44" s="25" t="n">
        <v>0</v>
      </c>
      <c r="I44" s="25" t="n">
        <v>0</v>
      </c>
      <c r="J44" s="25" t="n">
        <v>0</v>
      </c>
      <c r="K44" s="25" t="n">
        <v>1992.09799</v>
      </c>
      <c r="L44" s="25" t="n">
        <v>0</v>
      </c>
      <c r="M44" s="25"/>
    </row>
    <row r="45" customFormat="false" ht="29.85" hidden="false" customHeight="true" outlineLevel="0" collapsed="false">
      <c r="A45" s="26"/>
      <c r="B45" s="26"/>
      <c r="C45" s="11"/>
      <c r="D45" s="12"/>
      <c r="E45" s="12"/>
      <c r="F45" s="12" t="n">
        <v>2017</v>
      </c>
      <c r="G45" s="25" t="n">
        <v>2645.8</v>
      </c>
      <c r="H45" s="25" t="n">
        <v>0</v>
      </c>
      <c r="I45" s="25" t="n">
        <v>0</v>
      </c>
      <c r="J45" s="25" t="n">
        <v>0</v>
      </c>
      <c r="K45" s="25" t="n">
        <v>2645.8</v>
      </c>
      <c r="L45" s="25" t="n">
        <v>0</v>
      </c>
      <c r="M45" s="25"/>
    </row>
    <row r="46" customFormat="false" ht="31.7" hidden="false" customHeight="true" outlineLevel="0" collapsed="false">
      <c r="A46" s="26"/>
      <c r="B46" s="26"/>
      <c r="C46" s="11"/>
      <c r="D46" s="12"/>
      <c r="E46" s="12"/>
      <c r="F46" s="12" t="n">
        <v>2018</v>
      </c>
      <c r="G46" s="25" t="n">
        <v>4326.4</v>
      </c>
      <c r="H46" s="25" t="n">
        <v>0</v>
      </c>
      <c r="I46" s="25" t="n">
        <v>0</v>
      </c>
      <c r="J46" s="25" t="n">
        <v>0</v>
      </c>
      <c r="K46" s="25" t="n">
        <v>4326.4</v>
      </c>
      <c r="L46" s="25" t="n">
        <v>0</v>
      </c>
      <c r="M46" s="25"/>
    </row>
    <row r="47" customFormat="false" ht="29.85" hidden="false" customHeight="true" outlineLevel="0" collapsed="false">
      <c r="A47" s="26" t="s">
        <v>173</v>
      </c>
      <c r="B47" s="26"/>
      <c r="C47" s="11" t="s">
        <v>17</v>
      </c>
      <c r="D47" s="12" t="n">
        <v>2016</v>
      </c>
      <c r="E47" s="12" t="n">
        <v>2018</v>
      </c>
      <c r="F47" s="12" t="n">
        <v>2016</v>
      </c>
      <c r="G47" s="25" t="n">
        <v>12550</v>
      </c>
      <c r="H47" s="25" t="n">
        <v>0</v>
      </c>
      <c r="I47" s="25" t="n">
        <v>0</v>
      </c>
      <c r="J47" s="25" t="n">
        <v>0</v>
      </c>
      <c r="K47" s="25" t="n">
        <v>12550</v>
      </c>
      <c r="L47" s="25" t="n">
        <v>0</v>
      </c>
      <c r="M47" s="25"/>
    </row>
    <row r="48" customFormat="false" ht="29.85" hidden="false" customHeight="true" outlineLevel="0" collapsed="false">
      <c r="A48" s="26"/>
      <c r="B48" s="26"/>
      <c r="C48" s="11"/>
      <c r="D48" s="12"/>
      <c r="E48" s="12"/>
      <c r="F48" s="12" t="n">
        <v>2017</v>
      </c>
      <c r="G48" s="25" t="n">
        <v>12550</v>
      </c>
      <c r="H48" s="25" t="n">
        <v>0</v>
      </c>
      <c r="I48" s="25" t="n">
        <v>0</v>
      </c>
      <c r="J48" s="25" t="n">
        <v>0</v>
      </c>
      <c r="K48" s="25" t="n">
        <v>12550</v>
      </c>
      <c r="L48" s="25" t="n">
        <v>0</v>
      </c>
      <c r="M48" s="25"/>
    </row>
    <row r="49" customFormat="false" ht="31.7" hidden="false" customHeight="true" outlineLevel="0" collapsed="false">
      <c r="A49" s="26"/>
      <c r="B49" s="26"/>
      <c r="C49" s="11"/>
      <c r="D49" s="12"/>
      <c r="E49" s="12"/>
      <c r="F49" s="12" t="n">
        <v>2018</v>
      </c>
      <c r="G49" s="25" t="n">
        <v>11473.67</v>
      </c>
      <c r="H49" s="25" t="n">
        <v>0</v>
      </c>
      <c r="I49" s="25" t="n">
        <v>0</v>
      </c>
      <c r="J49" s="25" t="n">
        <v>0</v>
      </c>
      <c r="K49" s="25" t="n">
        <v>11473.67</v>
      </c>
      <c r="L49" s="25" t="n">
        <v>0</v>
      </c>
      <c r="M49" s="25"/>
    </row>
    <row r="50" customFormat="false" ht="33.4" hidden="false" customHeight="true" outlineLevel="0" collapsed="false">
      <c r="A50" s="26" t="s">
        <v>174</v>
      </c>
      <c r="B50" s="26"/>
      <c r="C50" s="11" t="s">
        <v>17</v>
      </c>
      <c r="D50" s="12" t="n">
        <v>2016</v>
      </c>
      <c r="E50" s="12" t="n">
        <v>2018</v>
      </c>
      <c r="F50" s="12" t="n">
        <v>2016</v>
      </c>
      <c r="G50" s="25" t="n">
        <v>299.93</v>
      </c>
      <c r="H50" s="25" t="n">
        <v>0</v>
      </c>
      <c r="I50" s="25" t="n">
        <v>0</v>
      </c>
      <c r="J50" s="25" t="n">
        <v>0</v>
      </c>
      <c r="K50" s="25" t="n">
        <v>299.93</v>
      </c>
      <c r="L50" s="25" t="n">
        <v>0</v>
      </c>
      <c r="M50" s="25"/>
    </row>
    <row r="51" customFormat="false" ht="34.15" hidden="false" customHeight="true" outlineLevel="0" collapsed="false">
      <c r="A51" s="26"/>
      <c r="B51" s="26"/>
      <c r="C51" s="11"/>
      <c r="D51" s="12"/>
      <c r="E51" s="12"/>
      <c r="F51" s="12" t="n">
        <v>2017</v>
      </c>
      <c r="G51" s="25" t="n">
        <v>100</v>
      </c>
      <c r="H51" s="25" t="n">
        <v>0</v>
      </c>
      <c r="I51" s="25" t="n">
        <v>0</v>
      </c>
      <c r="J51" s="25" t="n">
        <v>0</v>
      </c>
      <c r="K51" s="25" t="n">
        <v>100</v>
      </c>
      <c r="L51" s="25" t="n">
        <v>0</v>
      </c>
      <c r="M51" s="25"/>
    </row>
    <row r="52" customFormat="false" ht="26.65" hidden="false" customHeight="true" outlineLevel="0" collapsed="false">
      <c r="A52" s="26"/>
      <c r="B52" s="26"/>
      <c r="C52" s="11"/>
      <c r="D52" s="12"/>
      <c r="E52" s="12"/>
      <c r="F52" s="12" t="n">
        <v>2018</v>
      </c>
      <c r="G52" s="25" t="n">
        <v>1500</v>
      </c>
      <c r="H52" s="25" t="n">
        <v>0</v>
      </c>
      <c r="I52" s="25" t="n">
        <v>0</v>
      </c>
      <c r="J52" s="25" t="n">
        <v>0</v>
      </c>
      <c r="K52" s="25" t="n">
        <v>1500</v>
      </c>
      <c r="L52" s="25" t="n">
        <v>0</v>
      </c>
      <c r="M52" s="25"/>
    </row>
    <row r="53" customFormat="false" ht="45" hidden="false" customHeight="true" outlineLevel="0" collapsed="false">
      <c r="A53" s="26" t="s">
        <v>175</v>
      </c>
      <c r="B53" s="26"/>
      <c r="C53" s="11" t="s">
        <v>17</v>
      </c>
      <c r="D53" s="12" t="n">
        <v>2016</v>
      </c>
      <c r="E53" s="12" t="n">
        <v>2018</v>
      </c>
      <c r="F53" s="12" t="n">
        <v>2016</v>
      </c>
      <c r="G53" s="25" t="n">
        <v>2606.67287</v>
      </c>
      <c r="H53" s="25" t="n">
        <v>0</v>
      </c>
      <c r="I53" s="25" t="n">
        <v>0</v>
      </c>
      <c r="J53" s="25" t="n">
        <v>0</v>
      </c>
      <c r="K53" s="25" t="n">
        <v>2606.67287</v>
      </c>
      <c r="L53" s="25" t="n">
        <v>0</v>
      </c>
      <c r="M53" s="25"/>
    </row>
    <row r="54" customFormat="false" ht="34.5" hidden="false" customHeight="true" outlineLevel="0" collapsed="false">
      <c r="A54" s="26"/>
      <c r="B54" s="26"/>
      <c r="C54" s="11"/>
      <c r="D54" s="12"/>
      <c r="E54" s="12"/>
      <c r="F54" s="12" t="n">
        <v>2017</v>
      </c>
      <c r="G54" s="25" t="n">
        <v>4599.7</v>
      </c>
      <c r="H54" s="25" t="n">
        <v>0</v>
      </c>
      <c r="I54" s="25" t="n">
        <v>0</v>
      </c>
      <c r="J54" s="25" t="n">
        <v>0</v>
      </c>
      <c r="K54" s="25" t="n">
        <v>4599.7</v>
      </c>
      <c r="L54" s="25" t="n">
        <v>0</v>
      </c>
      <c r="M54" s="25"/>
    </row>
    <row r="55" customFormat="false" ht="21.2" hidden="false" customHeight="true" outlineLevel="0" collapsed="false">
      <c r="A55" s="26"/>
      <c r="B55" s="26"/>
      <c r="C55" s="11"/>
      <c r="D55" s="12"/>
      <c r="E55" s="12"/>
      <c r="F55" s="12" t="n">
        <v>2018</v>
      </c>
      <c r="G55" s="25" t="n">
        <v>2213.18</v>
      </c>
      <c r="H55" s="25" t="n">
        <v>0</v>
      </c>
      <c r="I55" s="25" t="n">
        <v>0</v>
      </c>
      <c r="J55" s="25" t="n">
        <v>0</v>
      </c>
      <c r="K55" s="25" t="n">
        <v>2213.18</v>
      </c>
      <c r="L55" s="25" t="n">
        <v>0</v>
      </c>
      <c r="M55" s="25"/>
    </row>
    <row r="56" customFormat="false" ht="39.2" hidden="false" customHeight="true" outlineLevel="0" collapsed="false">
      <c r="A56" s="26" t="s">
        <v>176</v>
      </c>
      <c r="B56" s="26"/>
      <c r="C56" s="11" t="s">
        <v>17</v>
      </c>
      <c r="D56" s="12" t="n">
        <v>2016</v>
      </c>
      <c r="E56" s="12" t="n">
        <v>2018</v>
      </c>
      <c r="F56" s="12" t="n">
        <v>2016</v>
      </c>
      <c r="G56" s="25" t="n">
        <v>905.98205</v>
      </c>
      <c r="H56" s="25" t="n">
        <v>0</v>
      </c>
      <c r="I56" s="25" t="n">
        <v>0</v>
      </c>
      <c r="J56" s="25" t="n">
        <v>0</v>
      </c>
      <c r="K56" s="25" t="n">
        <v>905.98205</v>
      </c>
      <c r="L56" s="25" t="n">
        <v>0</v>
      </c>
      <c r="M56" s="25"/>
    </row>
    <row r="57" customFormat="false" ht="29.85" hidden="false" customHeight="true" outlineLevel="0" collapsed="false">
      <c r="A57" s="26"/>
      <c r="B57" s="26"/>
      <c r="C57" s="11"/>
      <c r="D57" s="12"/>
      <c r="E57" s="12"/>
      <c r="F57" s="12" t="n">
        <v>2017</v>
      </c>
      <c r="G57" s="25" t="n">
        <v>426.3</v>
      </c>
      <c r="H57" s="25" t="n">
        <v>0</v>
      </c>
      <c r="I57" s="25" t="n">
        <v>0</v>
      </c>
      <c r="J57" s="25" t="n">
        <v>0</v>
      </c>
      <c r="K57" s="25" t="n">
        <v>426.3</v>
      </c>
      <c r="L57" s="25" t="n">
        <v>0</v>
      </c>
      <c r="M57" s="25"/>
    </row>
    <row r="58" customFormat="false" ht="29.85" hidden="false" customHeight="true" outlineLevel="0" collapsed="false">
      <c r="A58" s="26"/>
      <c r="B58" s="26"/>
      <c r="C58" s="11"/>
      <c r="D58" s="12"/>
      <c r="E58" s="12"/>
      <c r="F58" s="12" t="n">
        <v>2018</v>
      </c>
      <c r="G58" s="25" t="n">
        <v>419.75</v>
      </c>
      <c r="H58" s="25" t="n">
        <v>0</v>
      </c>
      <c r="I58" s="25" t="n">
        <v>0</v>
      </c>
      <c r="J58" s="25" t="n">
        <v>0</v>
      </c>
      <c r="K58" s="25" t="n">
        <v>419.75</v>
      </c>
      <c r="L58" s="25" t="n">
        <v>0</v>
      </c>
      <c r="M58" s="25"/>
    </row>
    <row r="59" customFormat="false" ht="60.75" hidden="false" customHeight="true" outlineLevel="0" collapsed="false">
      <c r="A59" s="26" t="s">
        <v>177</v>
      </c>
      <c r="B59" s="26"/>
      <c r="C59" s="11" t="s">
        <v>17</v>
      </c>
      <c r="D59" s="12" t="n">
        <v>2016</v>
      </c>
      <c r="E59" s="12" t="n">
        <v>2016</v>
      </c>
      <c r="F59" s="12" t="n">
        <v>2016</v>
      </c>
      <c r="G59" s="25" t="n">
        <v>140</v>
      </c>
      <c r="H59" s="25" t="n">
        <v>0</v>
      </c>
      <c r="I59" s="25" t="n">
        <v>0</v>
      </c>
      <c r="J59" s="25" t="n">
        <v>0</v>
      </c>
      <c r="K59" s="25" t="n">
        <v>140</v>
      </c>
      <c r="L59" s="25" t="n">
        <v>0</v>
      </c>
      <c r="M59" s="25"/>
    </row>
    <row r="60" customFormat="false" ht="63.2" hidden="false" customHeight="true" outlineLevel="0" collapsed="false">
      <c r="A60" s="26" t="s">
        <v>178</v>
      </c>
      <c r="B60" s="26"/>
      <c r="C60" s="11" t="s">
        <v>17</v>
      </c>
      <c r="D60" s="12" t="n">
        <v>2016</v>
      </c>
      <c r="E60" s="12" t="n">
        <v>2016</v>
      </c>
      <c r="F60" s="12" t="n">
        <v>2016</v>
      </c>
      <c r="G60" s="25" t="n">
        <v>496.013</v>
      </c>
      <c r="H60" s="25" t="n">
        <v>0</v>
      </c>
      <c r="I60" s="25" t="n">
        <v>0</v>
      </c>
      <c r="J60" s="25" t="n">
        <v>0</v>
      </c>
      <c r="K60" s="25" t="n">
        <v>496.013</v>
      </c>
      <c r="L60" s="25" t="n">
        <v>0</v>
      </c>
      <c r="M60" s="25"/>
    </row>
    <row r="61" customFormat="false" ht="60.4" hidden="false" customHeight="true" outlineLevel="0" collapsed="false">
      <c r="A61" s="26" t="s">
        <v>179</v>
      </c>
      <c r="B61" s="26"/>
      <c r="C61" s="11" t="s">
        <v>47</v>
      </c>
      <c r="D61" s="12" t="n">
        <v>2016</v>
      </c>
      <c r="E61" s="12" t="n">
        <v>2016</v>
      </c>
      <c r="F61" s="12" t="n">
        <v>2016</v>
      </c>
      <c r="G61" s="25" t="n">
        <v>464.365</v>
      </c>
      <c r="H61" s="25" t="n">
        <v>0</v>
      </c>
      <c r="I61" s="25" t="n">
        <v>0</v>
      </c>
      <c r="J61" s="25" t="n">
        <v>0</v>
      </c>
      <c r="K61" s="25" t="n">
        <v>464.365</v>
      </c>
      <c r="L61" s="25" t="n">
        <v>0</v>
      </c>
      <c r="M61" s="25"/>
    </row>
    <row r="62" customFormat="false" ht="57.75" hidden="false" customHeight="true" outlineLevel="0" collapsed="false">
      <c r="A62" s="26" t="s">
        <v>180</v>
      </c>
      <c r="B62" s="26"/>
      <c r="C62" s="11" t="s">
        <v>17</v>
      </c>
      <c r="D62" s="12" t="n">
        <v>2016</v>
      </c>
      <c r="E62" s="12" t="n">
        <v>2016</v>
      </c>
      <c r="F62" s="12" t="n">
        <v>2016</v>
      </c>
      <c r="G62" s="25" t="n">
        <f aca="false">SUM(G63:G76)</f>
        <v>31992.57255</v>
      </c>
      <c r="H62" s="25" t="n">
        <f aca="false">SUM(H63:H76)</f>
        <v>0</v>
      </c>
      <c r="I62" s="25" t="n">
        <f aca="false">SUM(I63:I76)</f>
        <v>30392.57255</v>
      </c>
      <c r="J62" s="25" t="n">
        <f aca="false">SUM(J63:J76)</f>
        <v>1600</v>
      </c>
      <c r="K62" s="25" t="n">
        <f aca="false">SUM(K63:K76)</f>
        <v>0</v>
      </c>
      <c r="L62" s="25" t="n">
        <f aca="false">SUM(L63:L76)</f>
        <v>0</v>
      </c>
      <c r="M62" s="25" t="n">
        <f aca="false">SUM(M63:M76)</f>
        <v>0</v>
      </c>
    </row>
    <row r="63" customFormat="false" ht="60.4" hidden="false" customHeight="true" outlineLevel="0" collapsed="false">
      <c r="A63" s="26" t="s">
        <v>181</v>
      </c>
      <c r="B63" s="26"/>
      <c r="C63" s="11" t="s">
        <v>17</v>
      </c>
      <c r="D63" s="12" t="n">
        <v>2016</v>
      </c>
      <c r="E63" s="12" t="n">
        <v>2016</v>
      </c>
      <c r="F63" s="12" t="n">
        <v>2016</v>
      </c>
      <c r="G63" s="25" t="n">
        <v>215.496</v>
      </c>
      <c r="H63" s="25" t="n">
        <v>0</v>
      </c>
      <c r="I63" s="25" t="n">
        <v>215.496</v>
      </c>
      <c r="J63" s="25" t="n">
        <v>0</v>
      </c>
      <c r="K63" s="25" t="n">
        <v>0</v>
      </c>
      <c r="L63" s="25" t="n">
        <v>0</v>
      </c>
      <c r="M63" s="25"/>
    </row>
    <row r="64" customFormat="false" ht="60.4" hidden="false" customHeight="true" outlineLevel="0" collapsed="false">
      <c r="A64" s="26" t="s">
        <v>182</v>
      </c>
      <c r="B64" s="26"/>
      <c r="C64" s="11" t="s">
        <v>17</v>
      </c>
      <c r="D64" s="12" t="n">
        <v>2016</v>
      </c>
      <c r="E64" s="12" t="n">
        <v>2016</v>
      </c>
      <c r="F64" s="12" t="n">
        <v>2016</v>
      </c>
      <c r="G64" s="25" t="n">
        <v>2089.56552</v>
      </c>
      <c r="H64" s="25" t="n">
        <v>0</v>
      </c>
      <c r="I64" s="25" t="n">
        <v>2089.56552</v>
      </c>
      <c r="J64" s="25" t="n">
        <v>0</v>
      </c>
      <c r="K64" s="25" t="n">
        <v>0</v>
      </c>
      <c r="L64" s="25" t="n">
        <v>0</v>
      </c>
      <c r="M64" s="25"/>
    </row>
    <row r="65" customFormat="false" ht="60.4" hidden="false" customHeight="true" outlineLevel="0" collapsed="false">
      <c r="A65" s="26" t="s">
        <v>183</v>
      </c>
      <c r="B65" s="26"/>
      <c r="C65" s="11" t="s">
        <v>17</v>
      </c>
      <c r="D65" s="12" t="n">
        <v>2016</v>
      </c>
      <c r="E65" s="12" t="n">
        <v>2016</v>
      </c>
      <c r="F65" s="12" t="n">
        <v>2016</v>
      </c>
      <c r="G65" s="25" t="n">
        <v>1133.027</v>
      </c>
      <c r="H65" s="25" t="n">
        <v>0</v>
      </c>
      <c r="I65" s="25" t="n">
        <v>1133.027</v>
      </c>
      <c r="J65" s="25" t="n">
        <v>0</v>
      </c>
      <c r="K65" s="25" t="n">
        <v>0</v>
      </c>
      <c r="L65" s="25" t="n">
        <v>0</v>
      </c>
      <c r="M65" s="25"/>
    </row>
    <row r="66" customFormat="false" ht="60.4" hidden="false" customHeight="true" outlineLevel="0" collapsed="false">
      <c r="A66" s="26" t="s">
        <v>184</v>
      </c>
      <c r="B66" s="26"/>
      <c r="C66" s="11" t="s">
        <v>17</v>
      </c>
      <c r="D66" s="12" t="n">
        <v>2016</v>
      </c>
      <c r="E66" s="12" t="n">
        <v>2016</v>
      </c>
      <c r="F66" s="12" t="n">
        <v>2016</v>
      </c>
      <c r="G66" s="25" t="n">
        <v>295</v>
      </c>
      <c r="H66" s="25" t="n">
        <v>0</v>
      </c>
      <c r="I66" s="25" t="n">
        <v>295</v>
      </c>
      <c r="J66" s="25" t="n">
        <v>0</v>
      </c>
      <c r="K66" s="25" t="n">
        <v>0</v>
      </c>
      <c r="L66" s="25" t="n">
        <v>0</v>
      </c>
      <c r="M66" s="25"/>
    </row>
    <row r="67" customFormat="false" ht="60.4" hidden="false" customHeight="true" outlineLevel="0" collapsed="false">
      <c r="A67" s="26" t="s">
        <v>185</v>
      </c>
      <c r="B67" s="26"/>
      <c r="C67" s="11" t="s">
        <v>47</v>
      </c>
      <c r="D67" s="12" t="n">
        <v>2016</v>
      </c>
      <c r="E67" s="12" t="n">
        <v>2016</v>
      </c>
      <c r="F67" s="12" t="n">
        <v>2016</v>
      </c>
      <c r="G67" s="25" t="n">
        <v>16949.954</v>
      </c>
      <c r="H67" s="25" t="n">
        <v>0</v>
      </c>
      <c r="I67" s="25" t="n">
        <v>16949.954</v>
      </c>
      <c r="J67" s="25" t="n">
        <v>0</v>
      </c>
      <c r="K67" s="25" t="n">
        <v>0</v>
      </c>
      <c r="L67" s="25" t="n">
        <v>0</v>
      </c>
      <c r="M67" s="25"/>
    </row>
    <row r="68" customFormat="false" ht="72.2" hidden="false" customHeight="true" outlineLevel="0" collapsed="false">
      <c r="A68" s="26" t="s">
        <v>186</v>
      </c>
      <c r="B68" s="26"/>
      <c r="C68" s="11" t="s">
        <v>17</v>
      </c>
      <c r="D68" s="12" t="n">
        <v>2016</v>
      </c>
      <c r="E68" s="12" t="n">
        <v>2016</v>
      </c>
      <c r="F68" s="12" t="n">
        <v>2016</v>
      </c>
      <c r="G68" s="25" t="n">
        <v>6285.30671</v>
      </c>
      <c r="H68" s="25" t="n">
        <v>0</v>
      </c>
      <c r="I68" s="25" t="n">
        <v>6285.30671</v>
      </c>
      <c r="J68" s="25" t="n">
        <v>0</v>
      </c>
      <c r="K68" s="25" t="n">
        <v>0</v>
      </c>
      <c r="L68" s="25" t="n">
        <v>0</v>
      </c>
      <c r="M68" s="25"/>
    </row>
    <row r="69" customFormat="false" ht="60.4" hidden="false" customHeight="true" outlineLevel="0" collapsed="false">
      <c r="A69" s="26" t="s">
        <v>187</v>
      </c>
      <c r="B69" s="26"/>
      <c r="C69" s="11" t="s">
        <v>47</v>
      </c>
      <c r="D69" s="12" t="n">
        <v>2016</v>
      </c>
      <c r="E69" s="12" t="n">
        <v>2016</v>
      </c>
      <c r="F69" s="12" t="n">
        <v>2016</v>
      </c>
      <c r="G69" s="25" t="n">
        <v>1957.553</v>
      </c>
      <c r="H69" s="25" t="n">
        <v>0</v>
      </c>
      <c r="I69" s="25" t="n">
        <v>1957.553</v>
      </c>
      <c r="J69" s="25" t="n">
        <v>0</v>
      </c>
      <c r="K69" s="25" t="n">
        <v>0</v>
      </c>
      <c r="L69" s="25" t="n">
        <v>0</v>
      </c>
      <c r="M69" s="25"/>
    </row>
    <row r="70" customFormat="false" ht="60.4" hidden="false" customHeight="true" outlineLevel="0" collapsed="false">
      <c r="A70" s="26" t="s">
        <v>188</v>
      </c>
      <c r="B70" s="26"/>
      <c r="C70" s="11" t="s">
        <v>17</v>
      </c>
      <c r="D70" s="12" t="n">
        <v>2016</v>
      </c>
      <c r="E70" s="12" t="n">
        <v>2016</v>
      </c>
      <c r="F70" s="12" t="n">
        <v>2016</v>
      </c>
      <c r="G70" s="25" t="n">
        <v>419.996</v>
      </c>
      <c r="H70" s="25" t="n">
        <v>0</v>
      </c>
      <c r="I70" s="25" t="n">
        <v>0</v>
      </c>
      <c r="J70" s="25" t="n">
        <v>419.996</v>
      </c>
      <c r="K70" s="25" t="n">
        <v>0</v>
      </c>
      <c r="L70" s="25" t="n">
        <v>0</v>
      </c>
      <c r="M70" s="25"/>
    </row>
    <row r="71" customFormat="false" ht="60.4" hidden="false" customHeight="true" outlineLevel="0" collapsed="false">
      <c r="A71" s="26" t="s">
        <v>189</v>
      </c>
      <c r="B71" s="26"/>
      <c r="C71" s="11" t="s">
        <v>17</v>
      </c>
      <c r="D71" s="12" t="n">
        <v>2016</v>
      </c>
      <c r="E71" s="12" t="n">
        <v>2016</v>
      </c>
      <c r="F71" s="12" t="n">
        <v>2016</v>
      </c>
      <c r="G71" s="25" t="n">
        <v>205.69523</v>
      </c>
      <c r="H71" s="25" t="n">
        <v>0</v>
      </c>
      <c r="I71" s="25" t="n">
        <v>0</v>
      </c>
      <c r="J71" s="25" t="n">
        <v>205.69523</v>
      </c>
      <c r="K71" s="25" t="n">
        <v>0</v>
      </c>
      <c r="L71" s="25" t="n">
        <v>0</v>
      </c>
      <c r="M71" s="25"/>
    </row>
    <row r="72" customFormat="false" ht="60.4" hidden="false" customHeight="true" outlineLevel="0" collapsed="false">
      <c r="A72" s="26" t="s">
        <v>190</v>
      </c>
      <c r="B72" s="26"/>
      <c r="C72" s="11" t="s">
        <v>17</v>
      </c>
      <c r="D72" s="12" t="n">
        <v>2016</v>
      </c>
      <c r="E72" s="12" t="n">
        <v>2016</v>
      </c>
      <c r="F72" s="12" t="n">
        <v>2016</v>
      </c>
      <c r="G72" s="25" t="n">
        <v>424.30867</v>
      </c>
      <c r="H72" s="25" t="n">
        <v>0</v>
      </c>
      <c r="I72" s="25" t="n">
        <v>0</v>
      </c>
      <c r="J72" s="25" t="n">
        <v>424.30867</v>
      </c>
      <c r="K72" s="25" t="n">
        <v>0</v>
      </c>
      <c r="L72" s="25" t="n">
        <v>0</v>
      </c>
      <c r="M72" s="25"/>
    </row>
    <row r="73" customFormat="false" ht="60.4" hidden="false" customHeight="true" outlineLevel="0" collapsed="false">
      <c r="A73" s="26" t="s">
        <v>191</v>
      </c>
      <c r="B73" s="26"/>
      <c r="C73" s="11" t="s">
        <v>17</v>
      </c>
      <c r="D73" s="12" t="n">
        <v>2016</v>
      </c>
      <c r="E73" s="12" t="n">
        <v>2016</v>
      </c>
      <c r="F73" s="12" t="n">
        <v>2016</v>
      </c>
      <c r="G73" s="25" t="n">
        <v>1035.455</v>
      </c>
      <c r="H73" s="25" t="n">
        <v>0</v>
      </c>
      <c r="I73" s="25" t="n">
        <v>585.255</v>
      </c>
      <c r="J73" s="25" t="n">
        <v>450.2</v>
      </c>
      <c r="K73" s="25" t="n">
        <v>0</v>
      </c>
      <c r="L73" s="25" t="n">
        <v>0</v>
      </c>
      <c r="M73" s="25"/>
    </row>
    <row r="74" customFormat="false" ht="60.4" hidden="false" customHeight="true" outlineLevel="0" collapsed="false">
      <c r="A74" s="26" t="s">
        <v>192</v>
      </c>
      <c r="B74" s="26"/>
      <c r="C74" s="11" t="s">
        <v>17</v>
      </c>
      <c r="D74" s="12" t="n">
        <v>2016</v>
      </c>
      <c r="E74" s="12" t="n">
        <v>2016</v>
      </c>
      <c r="F74" s="12" t="n">
        <v>2016</v>
      </c>
      <c r="G74" s="25" t="n">
        <v>99.8001</v>
      </c>
      <c r="H74" s="25" t="n">
        <v>0</v>
      </c>
      <c r="I74" s="25" t="n">
        <v>0</v>
      </c>
      <c r="J74" s="25" t="n">
        <v>99.8001</v>
      </c>
      <c r="K74" s="25" t="n">
        <v>0</v>
      </c>
      <c r="L74" s="25" t="n">
        <v>0</v>
      </c>
      <c r="M74" s="25"/>
    </row>
    <row r="75" customFormat="false" ht="60.4" hidden="false" customHeight="true" outlineLevel="0" collapsed="false">
      <c r="A75" s="26" t="s">
        <v>193</v>
      </c>
      <c r="B75" s="26"/>
      <c r="C75" s="11" t="s">
        <v>47</v>
      </c>
      <c r="D75" s="12" t="n">
        <v>2016</v>
      </c>
      <c r="E75" s="12" t="n">
        <v>2016</v>
      </c>
      <c r="F75" s="12" t="n">
        <v>2016</v>
      </c>
      <c r="G75" s="25" t="n">
        <v>733.25955</v>
      </c>
      <c r="H75" s="25" t="n">
        <v>0</v>
      </c>
      <c r="I75" s="25" t="n">
        <v>733.25955</v>
      </c>
      <c r="J75" s="25" t="n">
        <v>0</v>
      </c>
      <c r="K75" s="25" t="n">
        <v>0</v>
      </c>
      <c r="L75" s="25" t="n">
        <v>0</v>
      </c>
      <c r="M75" s="25"/>
    </row>
    <row r="76" customFormat="false" ht="60.4" hidden="false" customHeight="true" outlineLevel="0" collapsed="false">
      <c r="A76" s="26" t="s">
        <v>194</v>
      </c>
      <c r="B76" s="26"/>
      <c r="C76" s="11" t="s">
        <v>17</v>
      </c>
      <c r="D76" s="12" t="n">
        <v>2016</v>
      </c>
      <c r="E76" s="12" t="n">
        <v>2016</v>
      </c>
      <c r="F76" s="12" t="n">
        <v>2016</v>
      </c>
      <c r="G76" s="25" t="n">
        <v>148.15577</v>
      </c>
      <c r="H76" s="25" t="n">
        <v>0</v>
      </c>
      <c r="I76" s="25" t="n">
        <v>148.15577</v>
      </c>
      <c r="J76" s="25" t="n">
        <v>0</v>
      </c>
      <c r="K76" s="25" t="n">
        <v>0</v>
      </c>
      <c r="L76" s="25" t="n">
        <v>0</v>
      </c>
      <c r="M76" s="25"/>
    </row>
    <row r="77" s="42" customFormat="true" ht="25.9" hidden="false" customHeight="true" outlineLevel="0" collapsed="false">
      <c r="A77" s="38" t="s">
        <v>74</v>
      </c>
      <c r="B77" s="38"/>
      <c r="C77" s="39"/>
      <c r="D77" s="40"/>
      <c r="E77" s="40"/>
      <c r="F77" s="40"/>
      <c r="G77" s="41" t="n">
        <f aca="false">SUM(G26:G62)</f>
        <v>132462.91715</v>
      </c>
      <c r="H77" s="41" t="n">
        <f aca="false">SUM(H26:H62)</f>
        <v>0</v>
      </c>
      <c r="I77" s="41" t="n">
        <f aca="false">SUM(I26:I62)</f>
        <v>30392.57255</v>
      </c>
      <c r="J77" s="41" t="n">
        <f aca="false">SUM(J26:J62)</f>
        <v>1600</v>
      </c>
      <c r="K77" s="41" t="n">
        <f aca="false">SUM(K26:K62)</f>
        <v>100470.3446</v>
      </c>
      <c r="L77" s="41" t="n">
        <f aca="false">SUM(L26:L62)</f>
        <v>0</v>
      </c>
      <c r="M77" s="41" t="n">
        <f aca="false">SUM(M26:M62)</f>
        <v>0</v>
      </c>
    </row>
    <row r="78" s="24" customFormat="true" ht="23.65" hidden="false" customHeight="true" outlineLevel="0" collapsed="false">
      <c r="A78" s="43" t="s">
        <v>75</v>
      </c>
      <c r="B78" s="43"/>
      <c r="C78" s="21" t="s">
        <v>17</v>
      </c>
      <c r="D78" s="22" t="n">
        <v>2016</v>
      </c>
      <c r="E78" s="22" t="n">
        <v>2018</v>
      </c>
      <c r="F78" s="22" t="n">
        <v>2016</v>
      </c>
      <c r="G78" s="23" t="n">
        <f aca="false">SUM(G81+G84+G87+G90+G91+G93+G94)</f>
        <v>49376.00214</v>
      </c>
      <c r="H78" s="23" t="n">
        <f aca="false">SUM(H81+H84+H87+H90+H91+H93+H94)</f>
        <v>0</v>
      </c>
      <c r="I78" s="23" t="n">
        <f aca="false">SUM(I81+I84+I87+I90+I91+I93+I94)</f>
        <v>0</v>
      </c>
      <c r="J78" s="23" t="n">
        <f aca="false">SUM(J81+J84+J87+J90+J91+J93+J94)</f>
        <v>0</v>
      </c>
      <c r="K78" s="23" t="n">
        <f aca="false">SUM(K81+K84+K87+K90+K91+K93+K94)</f>
        <v>49376.00214</v>
      </c>
      <c r="L78" s="23" t="n">
        <f aca="false">SUM(L81+L84+L87+L90+L91+L93+L94)</f>
        <v>0</v>
      </c>
      <c r="M78" s="23" t="n">
        <f aca="false">SUM(M81+M84+M87+M90+M91+M93+M94)</f>
        <v>0</v>
      </c>
    </row>
    <row r="79" s="24" customFormat="true" ht="40.9" hidden="false" customHeight="true" outlineLevel="0" collapsed="false">
      <c r="A79" s="43"/>
      <c r="B79" s="43"/>
      <c r="C79" s="21"/>
      <c r="D79" s="22"/>
      <c r="E79" s="22"/>
      <c r="F79" s="22" t="n">
        <v>2017</v>
      </c>
      <c r="G79" s="23" t="n">
        <f aca="false">SUM(G82+G85+G88+G92)</f>
        <v>44261.1</v>
      </c>
      <c r="H79" s="23" t="n">
        <f aca="false">SUM(H82+H85+H88+H92)</f>
        <v>0</v>
      </c>
      <c r="I79" s="23" t="n">
        <f aca="false">SUM(I82+I85+I88+I92)</f>
        <v>0</v>
      </c>
      <c r="J79" s="23" t="n">
        <f aca="false">SUM(J82+J85+J88+J92)</f>
        <v>0</v>
      </c>
      <c r="K79" s="23" t="n">
        <f aca="false">SUM(K82+K85+K88+K92)</f>
        <v>44261.1</v>
      </c>
      <c r="L79" s="23" t="n">
        <f aca="false">SUM(L82+L85+L88)</f>
        <v>0</v>
      </c>
      <c r="M79" s="23" t="n">
        <f aca="false">SUM(M82+M85+M88)</f>
        <v>0</v>
      </c>
    </row>
    <row r="80" customFormat="false" ht="37.7" hidden="false" customHeight="true" outlineLevel="0" collapsed="false">
      <c r="A80" s="43"/>
      <c r="B80" s="43"/>
      <c r="C80" s="21"/>
      <c r="D80" s="22"/>
      <c r="E80" s="22"/>
      <c r="F80" s="22" t="n">
        <v>2018</v>
      </c>
      <c r="G80" s="23" t="n">
        <f aca="false">SUM(G83+G86+G89)</f>
        <v>50985.62</v>
      </c>
      <c r="H80" s="23" t="n">
        <f aca="false">SUM(H83+H86+H89)</f>
        <v>0</v>
      </c>
      <c r="I80" s="23" t="n">
        <f aca="false">SUM(I83+I86+I89)</f>
        <v>0</v>
      </c>
      <c r="J80" s="23" t="n">
        <f aca="false">SUM(J83+J86+J89)</f>
        <v>0</v>
      </c>
      <c r="K80" s="23" t="n">
        <f aca="false">SUM(K83+K86+K89)</f>
        <v>50985.62</v>
      </c>
      <c r="L80" s="23" t="n">
        <f aca="false">SUM(L83+L86+L89)</f>
        <v>0</v>
      </c>
      <c r="M80" s="23" t="n">
        <f aca="false">SUM(M83+M86+M89)</f>
        <v>0</v>
      </c>
    </row>
    <row r="81" customFormat="false" ht="45" hidden="false" customHeight="true" outlineLevel="0" collapsed="false">
      <c r="A81" s="26" t="s">
        <v>76</v>
      </c>
      <c r="B81" s="26"/>
      <c r="C81" s="11" t="s">
        <v>17</v>
      </c>
      <c r="D81" s="12" t="n">
        <v>2016</v>
      </c>
      <c r="E81" s="12" t="n">
        <v>2018</v>
      </c>
      <c r="F81" s="12" t="n">
        <v>2016</v>
      </c>
      <c r="G81" s="25" t="n">
        <v>44205.3</v>
      </c>
      <c r="H81" s="25" t="n">
        <v>0</v>
      </c>
      <c r="I81" s="25" t="n">
        <v>0</v>
      </c>
      <c r="J81" s="25" t="n">
        <v>0</v>
      </c>
      <c r="K81" s="25" t="n">
        <v>44205.3</v>
      </c>
      <c r="L81" s="25" t="n">
        <v>0</v>
      </c>
      <c r="M81" s="25"/>
    </row>
    <row r="82" customFormat="false" ht="45" hidden="false" customHeight="true" outlineLevel="0" collapsed="false">
      <c r="A82" s="26"/>
      <c r="B82" s="26"/>
      <c r="C82" s="11"/>
      <c r="D82" s="12"/>
      <c r="E82" s="12"/>
      <c r="F82" s="12" t="n">
        <v>2017</v>
      </c>
      <c r="G82" s="25" t="n">
        <v>37286.6</v>
      </c>
      <c r="H82" s="25" t="n">
        <v>0</v>
      </c>
      <c r="I82" s="25" t="n">
        <v>0</v>
      </c>
      <c r="J82" s="25" t="n">
        <v>0</v>
      </c>
      <c r="K82" s="25" t="n">
        <v>37286.6</v>
      </c>
      <c r="L82" s="25" t="n">
        <v>0</v>
      </c>
      <c r="M82" s="25"/>
    </row>
    <row r="83" customFormat="false" ht="45" hidden="false" customHeight="true" outlineLevel="0" collapsed="false">
      <c r="A83" s="26"/>
      <c r="B83" s="26"/>
      <c r="C83" s="11"/>
      <c r="D83" s="12"/>
      <c r="E83" s="12"/>
      <c r="F83" s="12" t="n">
        <v>2018</v>
      </c>
      <c r="G83" s="25" t="n">
        <v>45895.05</v>
      </c>
      <c r="H83" s="25" t="n">
        <v>0</v>
      </c>
      <c r="I83" s="25" t="n">
        <v>0</v>
      </c>
      <c r="J83" s="25" t="n">
        <v>0</v>
      </c>
      <c r="K83" s="25" t="n">
        <v>45895.05</v>
      </c>
      <c r="L83" s="25" t="n">
        <v>0</v>
      </c>
      <c r="M83" s="25"/>
    </row>
    <row r="84" customFormat="false" ht="45" hidden="false" customHeight="true" outlineLevel="0" collapsed="false">
      <c r="A84" s="26" t="s">
        <v>77</v>
      </c>
      <c r="B84" s="26"/>
      <c r="C84" s="11" t="s">
        <v>17</v>
      </c>
      <c r="D84" s="12" t="n">
        <v>2016</v>
      </c>
      <c r="E84" s="12" t="n">
        <v>2018</v>
      </c>
      <c r="F84" s="12" t="n">
        <v>2016</v>
      </c>
      <c r="G84" s="25" t="n">
        <v>1629.1</v>
      </c>
      <c r="H84" s="25" t="n">
        <v>0</v>
      </c>
      <c r="I84" s="25" t="n">
        <v>0</v>
      </c>
      <c r="J84" s="25" t="n">
        <v>0</v>
      </c>
      <c r="K84" s="25" t="n">
        <v>1629.1</v>
      </c>
      <c r="L84" s="25" t="n">
        <v>0</v>
      </c>
      <c r="M84" s="25"/>
    </row>
    <row r="85" customFormat="false" ht="45" hidden="false" customHeight="true" outlineLevel="0" collapsed="false">
      <c r="A85" s="26"/>
      <c r="B85" s="26"/>
      <c r="C85" s="11"/>
      <c r="D85" s="12"/>
      <c r="E85" s="12"/>
      <c r="F85" s="12" t="n">
        <v>2017</v>
      </c>
      <c r="G85" s="25" t="n">
        <v>1726.9</v>
      </c>
      <c r="H85" s="25" t="n">
        <v>0</v>
      </c>
      <c r="I85" s="25" t="n">
        <v>0</v>
      </c>
      <c r="J85" s="25" t="n">
        <v>0</v>
      </c>
      <c r="K85" s="25" t="n">
        <v>1726.9</v>
      </c>
      <c r="L85" s="25" t="n">
        <v>0</v>
      </c>
      <c r="M85" s="25"/>
    </row>
    <row r="86" customFormat="false" ht="45" hidden="false" customHeight="true" outlineLevel="0" collapsed="false">
      <c r="A86" s="26"/>
      <c r="B86" s="26"/>
      <c r="C86" s="11"/>
      <c r="D86" s="12"/>
      <c r="E86" s="12"/>
      <c r="F86" s="12" t="n">
        <v>2018</v>
      </c>
      <c r="G86" s="25" t="n">
        <v>4560.52</v>
      </c>
      <c r="H86" s="25" t="n">
        <v>0</v>
      </c>
      <c r="I86" s="25" t="n">
        <v>0</v>
      </c>
      <c r="J86" s="25" t="n">
        <v>0</v>
      </c>
      <c r="K86" s="25" t="n">
        <v>4560.52</v>
      </c>
      <c r="L86" s="25" t="n">
        <v>0</v>
      </c>
      <c r="M86" s="25"/>
    </row>
    <row r="87" customFormat="false" ht="45" hidden="false" customHeight="true" outlineLevel="0" collapsed="false">
      <c r="A87" s="26" t="s">
        <v>78</v>
      </c>
      <c r="B87" s="26"/>
      <c r="C87" s="11" t="s">
        <v>17</v>
      </c>
      <c r="D87" s="12" t="n">
        <v>2016</v>
      </c>
      <c r="E87" s="12" t="n">
        <v>2018</v>
      </c>
      <c r="F87" s="12" t="n">
        <v>2016</v>
      </c>
      <c r="G87" s="25" t="n">
        <v>400</v>
      </c>
      <c r="H87" s="25" t="n">
        <v>0</v>
      </c>
      <c r="I87" s="25" t="n">
        <v>0</v>
      </c>
      <c r="J87" s="25" t="n">
        <v>0</v>
      </c>
      <c r="K87" s="25" t="n">
        <v>400</v>
      </c>
      <c r="L87" s="25" t="n">
        <v>0</v>
      </c>
      <c r="M87" s="25"/>
    </row>
    <row r="88" customFormat="false" ht="45" hidden="false" customHeight="true" outlineLevel="0" collapsed="false">
      <c r="A88" s="26"/>
      <c r="B88" s="26"/>
      <c r="C88" s="11"/>
      <c r="D88" s="12"/>
      <c r="E88" s="12"/>
      <c r="F88" s="12" t="n">
        <v>2017</v>
      </c>
      <c r="G88" s="25" t="n">
        <v>424</v>
      </c>
      <c r="H88" s="25" t="n">
        <v>0</v>
      </c>
      <c r="I88" s="25" t="n">
        <v>0</v>
      </c>
      <c r="J88" s="25" t="n">
        <v>0</v>
      </c>
      <c r="K88" s="25" t="n">
        <v>424</v>
      </c>
      <c r="L88" s="25" t="n">
        <v>0</v>
      </c>
      <c r="M88" s="25"/>
    </row>
    <row r="89" customFormat="false" ht="45" hidden="false" customHeight="true" outlineLevel="0" collapsed="false">
      <c r="A89" s="26"/>
      <c r="B89" s="26"/>
      <c r="C89" s="11"/>
      <c r="D89" s="12"/>
      <c r="E89" s="12"/>
      <c r="F89" s="12" t="n">
        <v>2018</v>
      </c>
      <c r="G89" s="25" t="n">
        <v>530.05</v>
      </c>
      <c r="H89" s="25" t="n">
        <v>0</v>
      </c>
      <c r="I89" s="25" t="n">
        <v>0</v>
      </c>
      <c r="J89" s="25" t="n">
        <v>0</v>
      </c>
      <c r="K89" s="25" t="n">
        <v>530.05</v>
      </c>
      <c r="L89" s="25" t="n">
        <v>0</v>
      </c>
      <c r="M89" s="25"/>
    </row>
    <row r="90" customFormat="false" ht="60.4" hidden="false" customHeight="true" outlineLevel="0" collapsed="false">
      <c r="A90" s="44" t="s">
        <v>195</v>
      </c>
      <c r="B90" s="44"/>
      <c r="C90" s="11" t="s">
        <v>17</v>
      </c>
      <c r="D90" s="12" t="n">
        <v>2016</v>
      </c>
      <c r="E90" s="12" t="n">
        <v>2016</v>
      </c>
      <c r="F90" s="12" t="n">
        <v>2016</v>
      </c>
      <c r="G90" s="25" t="n">
        <v>266</v>
      </c>
      <c r="H90" s="25" t="n">
        <v>0</v>
      </c>
      <c r="I90" s="25" t="n">
        <v>0</v>
      </c>
      <c r="J90" s="25" t="n">
        <v>0</v>
      </c>
      <c r="K90" s="25" t="n">
        <v>266</v>
      </c>
      <c r="L90" s="25" t="n">
        <v>0</v>
      </c>
      <c r="M90" s="25"/>
    </row>
    <row r="91" customFormat="false" ht="66" hidden="false" customHeight="true" outlineLevel="0" collapsed="false">
      <c r="A91" s="26" t="s">
        <v>196</v>
      </c>
      <c r="B91" s="26"/>
      <c r="C91" s="11" t="s">
        <v>17</v>
      </c>
      <c r="D91" s="12" t="n">
        <v>2016</v>
      </c>
      <c r="E91" s="12" t="n">
        <v>2017</v>
      </c>
      <c r="F91" s="12" t="n">
        <v>2016</v>
      </c>
      <c r="G91" s="25" t="n">
        <v>1943.859</v>
      </c>
      <c r="H91" s="25" t="n">
        <v>0</v>
      </c>
      <c r="I91" s="25" t="n">
        <v>0</v>
      </c>
      <c r="J91" s="25" t="n">
        <v>0</v>
      </c>
      <c r="K91" s="25" t="n">
        <v>1943.859</v>
      </c>
      <c r="L91" s="25" t="n">
        <v>0</v>
      </c>
      <c r="M91" s="25"/>
    </row>
    <row r="92" customFormat="false" ht="66" hidden="false" customHeight="true" outlineLevel="0" collapsed="false">
      <c r="A92" s="26"/>
      <c r="B92" s="26"/>
      <c r="C92" s="11"/>
      <c r="D92" s="11"/>
      <c r="E92" s="11"/>
      <c r="F92" s="12" t="n">
        <v>2017</v>
      </c>
      <c r="G92" s="25" t="n">
        <v>4823.6</v>
      </c>
      <c r="H92" s="25" t="n">
        <v>0</v>
      </c>
      <c r="I92" s="25" t="n">
        <v>0</v>
      </c>
      <c r="J92" s="25" t="n">
        <v>0</v>
      </c>
      <c r="K92" s="25" t="n">
        <v>4823.6</v>
      </c>
      <c r="L92" s="25" t="n">
        <v>0</v>
      </c>
      <c r="M92" s="25"/>
    </row>
    <row r="93" customFormat="false" ht="65.25" hidden="false" customHeight="true" outlineLevel="0" collapsed="false">
      <c r="A93" s="44" t="s">
        <v>197</v>
      </c>
      <c r="B93" s="44"/>
      <c r="C93" s="11" t="s">
        <v>17</v>
      </c>
      <c r="D93" s="12" t="n">
        <v>2016</v>
      </c>
      <c r="E93" s="12" t="n">
        <v>2016</v>
      </c>
      <c r="F93" s="12" t="n">
        <v>2016</v>
      </c>
      <c r="G93" s="25" t="n">
        <v>831.74314</v>
      </c>
      <c r="H93" s="25" t="n">
        <v>0</v>
      </c>
      <c r="I93" s="25" t="n">
        <v>0</v>
      </c>
      <c r="J93" s="25" t="n">
        <v>0</v>
      </c>
      <c r="K93" s="25" t="n">
        <v>831.74314</v>
      </c>
      <c r="L93" s="25" t="n">
        <v>0</v>
      </c>
      <c r="M93" s="25"/>
    </row>
    <row r="94" customFormat="false" ht="65.25" hidden="false" customHeight="true" outlineLevel="0" collapsed="false">
      <c r="A94" s="26" t="s">
        <v>198</v>
      </c>
      <c r="B94" s="26"/>
      <c r="C94" s="11" t="s">
        <v>17</v>
      </c>
      <c r="D94" s="12" t="n">
        <v>2016</v>
      </c>
      <c r="E94" s="12" t="n">
        <v>2016</v>
      </c>
      <c r="F94" s="12" t="n">
        <v>2016</v>
      </c>
      <c r="G94" s="25" t="n">
        <v>100</v>
      </c>
      <c r="H94" s="25" t="n">
        <v>0</v>
      </c>
      <c r="I94" s="25" t="n">
        <v>0</v>
      </c>
      <c r="J94" s="25" t="n">
        <v>0</v>
      </c>
      <c r="K94" s="25" t="n">
        <v>100</v>
      </c>
      <c r="L94" s="25" t="n">
        <v>0</v>
      </c>
      <c r="M94" s="25"/>
    </row>
    <row r="95" s="48" customFormat="true" ht="27.4" hidden="false" customHeight="true" outlineLevel="0" collapsed="false">
      <c r="A95" s="38" t="s">
        <v>89</v>
      </c>
      <c r="B95" s="38"/>
      <c r="C95" s="45"/>
      <c r="D95" s="46"/>
      <c r="E95" s="46"/>
      <c r="F95" s="46"/>
      <c r="G95" s="47" t="n">
        <f aca="false">SUM(G81:G94)</f>
        <v>144622.72214</v>
      </c>
      <c r="H95" s="47" t="n">
        <f aca="false">SUM(H81:H94)</f>
        <v>0</v>
      </c>
      <c r="I95" s="47" t="n">
        <f aca="false">SUM(I81:I94)</f>
        <v>0</v>
      </c>
      <c r="J95" s="47" t="n">
        <f aca="false">SUM(J81:J94)</f>
        <v>0</v>
      </c>
      <c r="K95" s="47" t="n">
        <f aca="false">SUM(K81:K94)</f>
        <v>144622.72214</v>
      </c>
      <c r="L95" s="47" t="n">
        <f aca="false">SUM(L81:L93)</f>
        <v>0</v>
      </c>
      <c r="M95" s="47" t="n">
        <f aca="false">SUM(M81:M93)</f>
        <v>0</v>
      </c>
    </row>
    <row r="96" s="24" customFormat="true" ht="23.65" hidden="false" customHeight="true" outlineLevel="0" collapsed="false">
      <c r="A96" s="43" t="s">
        <v>90</v>
      </c>
      <c r="B96" s="43"/>
      <c r="C96" s="21" t="s">
        <v>17</v>
      </c>
      <c r="D96" s="22" t="n">
        <v>2016</v>
      </c>
      <c r="E96" s="22" t="n">
        <v>2018</v>
      </c>
      <c r="F96" s="22" t="n">
        <v>2016</v>
      </c>
      <c r="G96" s="23" t="n">
        <f aca="false">SUM(G99)</f>
        <v>1258.96435</v>
      </c>
      <c r="H96" s="23" t="n">
        <f aca="false">SUM(H99)</f>
        <v>0</v>
      </c>
      <c r="I96" s="23" t="n">
        <f aca="false">SUM(I99)</f>
        <v>1150.79</v>
      </c>
      <c r="J96" s="23" t="n">
        <f aca="false">SUM(J99)</f>
        <v>0</v>
      </c>
      <c r="K96" s="23" t="n">
        <f aca="false">SUM(K99)</f>
        <v>108.17435</v>
      </c>
      <c r="L96" s="23" t="n">
        <f aca="false">SUM(L99)</f>
        <v>0</v>
      </c>
      <c r="M96" s="23" t="n">
        <f aca="false">SUM(M99)</f>
        <v>0</v>
      </c>
    </row>
    <row r="97" s="24" customFormat="true" ht="29.1" hidden="false" customHeight="true" outlineLevel="0" collapsed="false">
      <c r="A97" s="43"/>
      <c r="B97" s="43"/>
      <c r="C97" s="21"/>
      <c r="D97" s="22"/>
      <c r="E97" s="22"/>
      <c r="F97" s="22" t="n">
        <v>2017</v>
      </c>
      <c r="G97" s="23" t="n">
        <f aca="false">SUM(G100)</f>
        <v>250</v>
      </c>
      <c r="H97" s="23" t="n">
        <f aca="false">SUM(H100)</f>
        <v>0</v>
      </c>
      <c r="I97" s="23" t="n">
        <f aca="false">SUM(I100)</f>
        <v>0</v>
      </c>
      <c r="J97" s="23" t="n">
        <f aca="false">SUM(J100)</f>
        <v>0</v>
      </c>
      <c r="K97" s="23" t="n">
        <f aca="false">SUM(K100)</f>
        <v>250</v>
      </c>
      <c r="L97" s="23" t="n">
        <f aca="false">SUM(L100)</f>
        <v>0</v>
      </c>
      <c r="M97" s="23" t="n">
        <f aca="false">SUM(M100)</f>
        <v>0</v>
      </c>
    </row>
    <row r="98" customFormat="false" ht="25.9" hidden="false" customHeight="true" outlineLevel="0" collapsed="false">
      <c r="A98" s="43"/>
      <c r="B98" s="43"/>
      <c r="C98" s="21"/>
      <c r="D98" s="22"/>
      <c r="E98" s="22"/>
      <c r="F98" s="22" t="n">
        <v>2018</v>
      </c>
      <c r="G98" s="23" t="n">
        <f aca="false">SUM(G101)</f>
        <v>1650</v>
      </c>
      <c r="H98" s="23" t="n">
        <f aca="false">SUM(H101)</f>
        <v>0</v>
      </c>
      <c r="I98" s="23" t="n">
        <f aca="false">SUM(I101)</f>
        <v>1500</v>
      </c>
      <c r="J98" s="23" t="n">
        <f aca="false">SUM(J101)</f>
        <v>0</v>
      </c>
      <c r="K98" s="23" t="n">
        <f aca="false">SUM(K101)</f>
        <v>150</v>
      </c>
      <c r="L98" s="23" t="n">
        <f aca="false">SUM(L101)</f>
        <v>0</v>
      </c>
      <c r="M98" s="23" t="n">
        <f aca="false">SUM(M101)</f>
        <v>0</v>
      </c>
    </row>
    <row r="99" customFormat="false" ht="31.35" hidden="false" customHeight="true" outlineLevel="0" collapsed="false">
      <c r="A99" s="26" t="s">
        <v>199</v>
      </c>
      <c r="B99" s="26"/>
      <c r="C99" s="11" t="s">
        <v>17</v>
      </c>
      <c r="D99" s="12" t="n">
        <v>2016</v>
      </c>
      <c r="E99" s="12" t="n">
        <v>2018</v>
      </c>
      <c r="F99" s="12" t="n">
        <v>2016</v>
      </c>
      <c r="G99" s="25" t="n">
        <f aca="false">SUM(H99:M99)</f>
        <v>1258.96435</v>
      </c>
      <c r="H99" s="25" t="n">
        <v>0</v>
      </c>
      <c r="I99" s="25" t="n">
        <v>1150.79</v>
      </c>
      <c r="J99" s="25" t="n">
        <v>0</v>
      </c>
      <c r="K99" s="25" t="n">
        <v>108.17435</v>
      </c>
      <c r="L99" s="25" t="n">
        <v>0</v>
      </c>
      <c r="M99" s="25"/>
    </row>
    <row r="100" customFormat="false" ht="31.35" hidden="false" customHeight="true" outlineLevel="0" collapsed="false">
      <c r="A100" s="26"/>
      <c r="B100" s="26"/>
      <c r="C100" s="11"/>
      <c r="D100" s="12"/>
      <c r="E100" s="12"/>
      <c r="F100" s="12" t="n">
        <v>2017</v>
      </c>
      <c r="G100" s="25" t="n">
        <f aca="false">SUM(H100:M100)</f>
        <v>250</v>
      </c>
      <c r="H100" s="25" t="n">
        <v>0</v>
      </c>
      <c r="I100" s="25" t="n">
        <v>0</v>
      </c>
      <c r="J100" s="25" t="n">
        <v>0</v>
      </c>
      <c r="K100" s="25" t="n">
        <v>250</v>
      </c>
      <c r="L100" s="25" t="n">
        <v>0</v>
      </c>
      <c r="M100" s="25"/>
    </row>
    <row r="101" customFormat="false" ht="29.1" hidden="false" customHeight="true" outlineLevel="0" collapsed="false">
      <c r="A101" s="26"/>
      <c r="B101" s="26"/>
      <c r="C101" s="11"/>
      <c r="D101" s="12"/>
      <c r="E101" s="12"/>
      <c r="F101" s="12" t="n">
        <v>2018</v>
      </c>
      <c r="G101" s="25" t="n">
        <v>1650</v>
      </c>
      <c r="H101" s="25" t="n">
        <v>0</v>
      </c>
      <c r="I101" s="25" t="n">
        <v>1500</v>
      </c>
      <c r="J101" s="25" t="n">
        <v>0</v>
      </c>
      <c r="K101" s="25" t="n">
        <v>150</v>
      </c>
      <c r="L101" s="25" t="n">
        <v>0</v>
      </c>
      <c r="M101" s="25"/>
    </row>
    <row r="102" s="48" customFormat="true" ht="45" hidden="false" customHeight="true" outlineLevel="0" collapsed="false">
      <c r="A102" s="38" t="s">
        <v>93</v>
      </c>
      <c r="B102" s="38"/>
      <c r="C102" s="45"/>
      <c r="D102" s="46"/>
      <c r="E102" s="46"/>
      <c r="F102" s="46"/>
      <c r="G102" s="47" t="n">
        <f aca="false">SUM(G99:G101)</f>
        <v>3158.96435</v>
      </c>
      <c r="H102" s="47" t="n">
        <f aca="false">SUM(H99:H101)</f>
        <v>0</v>
      </c>
      <c r="I102" s="47" t="n">
        <f aca="false">SUM(I99:I101)</f>
        <v>2650.79</v>
      </c>
      <c r="J102" s="47" t="n">
        <f aca="false">SUM(J99:J101)</f>
        <v>0</v>
      </c>
      <c r="K102" s="47" t="n">
        <f aca="false">SUM(K99:K101)</f>
        <v>508.17435</v>
      </c>
      <c r="L102" s="47" t="n">
        <f aca="false">SUM(L99:L101)</f>
        <v>0</v>
      </c>
      <c r="M102" s="47" t="n">
        <f aca="false">SUM(M99:M101)</f>
        <v>0</v>
      </c>
    </row>
    <row r="103" s="24" customFormat="true" ht="32.85" hidden="false" customHeight="true" outlineLevel="0" collapsed="false">
      <c r="A103" s="43" t="s">
        <v>94</v>
      </c>
      <c r="B103" s="43"/>
      <c r="C103" s="21" t="s">
        <v>200</v>
      </c>
      <c r="D103" s="22" t="n">
        <v>2016</v>
      </c>
      <c r="E103" s="22" t="n">
        <v>2018</v>
      </c>
      <c r="F103" s="49" t="n">
        <v>2016</v>
      </c>
      <c r="G103" s="50" t="n">
        <f aca="false">G106+G132+G134+G136+G138</f>
        <v>142816.63403</v>
      </c>
      <c r="H103" s="50" t="n">
        <f aca="false">H106+H132+H134+H136</f>
        <v>0</v>
      </c>
      <c r="I103" s="50" t="n">
        <f aca="false">I106+I132+I134+I136</f>
        <v>128056.0992</v>
      </c>
      <c r="J103" s="50" t="n">
        <f aca="false">J106+J132+J134+J136</f>
        <v>0</v>
      </c>
      <c r="K103" s="50" t="n">
        <f aca="false">K106+K132+K134+K136+K138</f>
        <v>14760.53483</v>
      </c>
      <c r="L103" s="50" t="n">
        <f aca="false">L106+L129+L134+L136</f>
        <v>0</v>
      </c>
      <c r="M103" s="50"/>
    </row>
    <row r="104" customFormat="false" ht="30.6" hidden="false" customHeight="true" outlineLevel="0" collapsed="false">
      <c r="A104" s="43"/>
      <c r="B104" s="43"/>
      <c r="C104" s="21"/>
      <c r="D104" s="22"/>
      <c r="E104" s="22"/>
      <c r="F104" s="49" t="n">
        <v>2017</v>
      </c>
      <c r="G104" s="50" t="n">
        <f aca="false">G107+G133+G135+G137+G139</f>
        <v>9150</v>
      </c>
      <c r="H104" s="50" t="n">
        <f aca="false">H107+H133+H135+H137+H139</f>
        <v>0</v>
      </c>
      <c r="I104" s="50" t="n">
        <f aca="false">I107+I133+I135+I137+I139</f>
        <v>0</v>
      </c>
      <c r="J104" s="50" t="n">
        <f aca="false">J107+J133+J135+J137+J139</f>
        <v>0</v>
      </c>
      <c r="K104" s="50" t="n">
        <f aca="false">K107+K133+K135+K137+K139</f>
        <v>9150</v>
      </c>
      <c r="L104" s="50" t="n">
        <f aca="false">SUM(L107+L133+L135+L137+L145)</f>
        <v>0</v>
      </c>
      <c r="M104" s="50" t="n">
        <f aca="false">SUM(M107+M133+M135+M137+M145)</f>
        <v>0</v>
      </c>
    </row>
    <row r="105" customFormat="false" ht="39" hidden="false" customHeight="true" outlineLevel="0" collapsed="false">
      <c r="A105" s="43"/>
      <c r="B105" s="43"/>
      <c r="C105" s="21"/>
      <c r="D105" s="22"/>
      <c r="E105" s="22"/>
      <c r="F105" s="49" t="n">
        <v>2018</v>
      </c>
      <c r="G105" s="50" t="n">
        <v>78210</v>
      </c>
      <c r="H105" s="50" t="n">
        <v>0</v>
      </c>
      <c r="I105" s="50" t="n">
        <v>0</v>
      </c>
      <c r="J105" s="50" t="n">
        <v>0</v>
      </c>
      <c r="K105" s="50" t="n">
        <v>78210</v>
      </c>
      <c r="L105" s="50" t="n">
        <v>0</v>
      </c>
      <c r="M105" s="50"/>
    </row>
    <row r="106" customFormat="false" ht="23.1" hidden="false" customHeight="true" outlineLevel="0" collapsed="false">
      <c r="A106" s="51"/>
      <c r="B106" s="51"/>
      <c r="C106" s="11" t="s">
        <v>200</v>
      </c>
      <c r="D106" s="52" t="n">
        <v>2016</v>
      </c>
      <c r="E106" s="52" t="n">
        <v>2018</v>
      </c>
      <c r="F106" s="52" t="n">
        <v>2016</v>
      </c>
      <c r="G106" s="53" t="n">
        <f aca="false">SUM(I106:L106)</f>
        <v>138869.17125</v>
      </c>
      <c r="H106" s="53" t="n">
        <f aca="false">H110+H113+H116</f>
        <v>0</v>
      </c>
      <c r="I106" s="53" t="n">
        <v>128056.0992</v>
      </c>
      <c r="J106" s="53" t="n">
        <f aca="false">J110+J113+J116</f>
        <v>0</v>
      </c>
      <c r="K106" s="53" t="n">
        <v>10813.07205</v>
      </c>
      <c r="L106" s="53" t="n">
        <f aca="false">L110+L113+L116</f>
        <v>0</v>
      </c>
      <c r="M106" s="53"/>
    </row>
    <row r="107" customFormat="false" ht="26.85" hidden="false" customHeight="true" outlineLevel="0" collapsed="false">
      <c r="A107" s="54" t="s">
        <v>201</v>
      </c>
      <c r="B107" s="54"/>
      <c r="C107" s="11"/>
      <c r="D107" s="52"/>
      <c r="E107" s="52"/>
      <c r="F107" s="52" t="n">
        <v>2017</v>
      </c>
      <c r="G107" s="53" t="n">
        <f aca="false">SUM(H107:K107)</f>
        <v>9150</v>
      </c>
      <c r="H107" s="53" t="n">
        <v>0</v>
      </c>
      <c r="I107" s="53" t="n">
        <v>0</v>
      </c>
      <c r="J107" s="53" t="n">
        <v>0</v>
      </c>
      <c r="K107" s="53" t="n">
        <v>9150</v>
      </c>
      <c r="L107" s="53" t="n">
        <v>0</v>
      </c>
      <c r="M107" s="53"/>
    </row>
    <row r="108" customFormat="false" ht="25.35" hidden="false" customHeight="true" outlineLevel="0" collapsed="false">
      <c r="A108" s="54"/>
      <c r="B108" s="54"/>
      <c r="C108" s="11"/>
      <c r="D108" s="52"/>
      <c r="E108" s="52"/>
      <c r="F108" s="52" t="n">
        <v>2018</v>
      </c>
      <c r="G108" s="53" t="n">
        <v>75710</v>
      </c>
      <c r="H108" s="53" t="n">
        <v>75710</v>
      </c>
      <c r="I108" s="53" t="n">
        <v>0</v>
      </c>
      <c r="J108" s="53" t="n">
        <v>0</v>
      </c>
      <c r="K108" s="53" t="n">
        <v>75710</v>
      </c>
      <c r="L108" s="53" t="n">
        <v>0</v>
      </c>
      <c r="M108" s="53"/>
    </row>
    <row r="109" customFormat="false" ht="16.7" hidden="false" customHeight="true" outlineLevel="0" collapsed="false">
      <c r="A109" s="14" t="s">
        <v>97</v>
      </c>
      <c r="B109" s="14"/>
      <c r="C109" s="55"/>
      <c r="D109" s="10"/>
      <c r="E109" s="10"/>
      <c r="F109" s="10"/>
      <c r="G109" s="56"/>
      <c r="H109" s="56"/>
      <c r="I109" s="56"/>
      <c r="J109" s="25"/>
      <c r="K109" s="56"/>
      <c r="L109" s="56"/>
      <c r="M109" s="56"/>
    </row>
    <row r="110" s="58" customFormat="true" ht="62.45" hidden="false" customHeight="true" outlineLevel="0" collapsed="false">
      <c r="A110" s="57" t="s">
        <v>202</v>
      </c>
      <c r="B110" s="57"/>
      <c r="C110" s="12" t="s">
        <v>47</v>
      </c>
      <c r="D110" s="52" t="n">
        <v>2016</v>
      </c>
      <c r="E110" s="52" t="n">
        <v>2016</v>
      </c>
      <c r="F110" s="52" t="n">
        <v>2016</v>
      </c>
      <c r="G110" s="53" t="n">
        <f aca="false">32093.392+G112</f>
        <v>32850.4242</v>
      </c>
      <c r="H110" s="53" t="n">
        <v>0</v>
      </c>
      <c r="I110" s="53" t="n">
        <f aca="false">32093.392+I112</f>
        <v>32850.4242</v>
      </c>
      <c r="J110" s="53" t="n">
        <v>0</v>
      </c>
      <c r="K110" s="53" t="n">
        <v>0</v>
      </c>
      <c r="L110" s="53" t="n">
        <v>0</v>
      </c>
      <c r="M110" s="53"/>
    </row>
    <row r="111" customFormat="false" ht="13.9" hidden="false" customHeight="true" outlineLevel="0" collapsed="false">
      <c r="A111" s="26" t="s">
        <v>203</v>
      </c>
      <c r="B111" s="26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</row>
    <row r="112" customFormat="false" ht="51.4" hidden="false" customHeight="true" outlineLevel="0" collapsed="false">
      <c r="A112" s="26" t="s">
        <v>204</v>
      </c>
      <c r="B112" s="26"/>
      <c r="C112" s="12" t="s">
        <v>47</v>
      </c>
      <c r="D112" s="12" t="n">
        <v>2016</v>
      </c>
      <c r="E112" s="12" t="n">
        <v>2016</v>
      </c>
      <c r="F112" s="12" t="n">
        <v>2016</v>
      </c>
      <c r="G112" s="25" t="n">
        <v>757.0322</v>
      </c>
      <c r="H112" s="25" t="n">
        <v>0</v>
      </c>
      <c r="I112" s="25" t="n">
        <v>757.0322</v>
      </c>
      <c r="J112" s="25" t="n">
        <v>0</v>
      </c>
      <c r="K112" s="25" t="n">
        <v>0</v>
      </c>
      <c r="L112" s="25" t="n">
        <v>0</v>
      </c>
      <c r="M112" s="53"/>
    </row>
    <row r="113" customFormat="false" ht="54.95" hidden="false" customHeight="true" outlineLevel="0" collapsed="false">
      <c r="A113" s="57" t="s">
        <v>205</v>
      </c>
      <c r="B113" s="57"/>
      <c r="C113" s="12" t="s">
        <v>47</v>
      </c>
      <c r="D113" s="52" t="n">
        <v>2016</v>
      </c>
      <c r="E113" s="52" t="n">
        <v>2016</v>
      </c>
      <c r="F113" s="52" t="n">
        <v>2016</v>
      </c>
      <c r="G113" s="53" t="n">
        <f aca="false">H113+I113+J113+K113+L113</f>
        <v>2951.89635</v>
      </c>
      <c r="H113" s="53" t="n">
        <f aca="false">H115</f>
        <v>0</v>
      </c>
      <c r="I113" s="53" t="n">
        <f aca="false">I115</f>
        <v>2173.6</v>
      </c>
      <c r="J113" s="53" t="n">
        <f aca="false">J115</f>
        <v>0</v>
      </c>
      <c r="K113" s="53" t="n">
        <v>778.29635</v>
      </c>
      <c r="L113" s="53" t="n">
        <f aca="false">L115</f>
        <v>0</v>
      </c>
      <c r="M113" s="53"/>
    </row>
    <row r="114" s="58" customFormat="true" ht="14.85" hidden="false" customHeight="true" outlineLevel="0" collapsed="false">
      <c r="A114" s="14" t="s">
        <v>142</v>
      </c>
      <c r="B114" s="14"/>
      <c r="C114" s="10"/>
      <c r="D114" s="10"/>
      <c r="E114" s="10"/>
      <c r="F114" s="10"/>
      <c r="G114" s="56"/>
      <c r="H114" s="56"/>
      <c r="I114" s="56"/>
      <c r="J114" s="25"/>
      <c r="K114" s="56"/>
      <c r="L114" s="56"/>
      <c r="M114" s="56"/>
    </row>
    <row r="115" customFormat="false" ht="54.2" hidden="false" customHeight="true" outlineLevel="0" collapsed="false">
      <c r="A115" s="10" t="s">
        <v>206</v>
      </c>
      <c r="B115" s="10"/>
      <c r="C115" s="12" t="s">
        <v>47</v>
      </c>
      <c r="D115" s="12" t="n">
        <v>2016</v>
      </c>
      <c r="E115" s="12" t="n">
        <v>2016</v>
      </c>
      <c r="F115" s="12" t="n">
        <v>2016</v>
      </c>
      <c r="G115" s="25" t="n">
        <f aca="false">I115+K115</f>
        <v>2951.89635</v>
      </c>
      <c r="H115" s="25" t="n">
        <v>0</v>
      </c>
      <c r="I115" s="25" t="n">
        <v>2173.6</v>
      </c>
      <c r="J115" s="25" t="n">
        <v>0</v>
      </c>
      <c r="K115" s="25" t="n">
        <v>778.29635</v>
      </c>
      <c r="L115" s="25" t="n">
        <v>0</v>
      </c>
      <c r="M115" s="25"/>
    </row>
    <row r="116" customFormat="false" ht="67.15" hidden="false" customHeight="true" outlineLevel="0" collapsed="false">
      <c r="A116" s="59" t="s">
        <v>207</v>
      </c>
      <c r="B116" s="59"/>
      <c r="C116" s="12" t="s">
        <v>47</v>
      </c>
      <c r="D116" s="52" t="n">
        <v>2016</v>
      </c>
      <c r="E116" s="52" t="n">
        <v>2016</v>
      </c>
      <c r="F116" s="16" t="n">
        <v>2016</v>
      </c>
      <c r="G116" s="53" t="n">
        <f aca="false">SUM(H116:L116)</f>
        <v>103066.8507</v>
      </c>
      <c r="H116" s="53" t="n">
        <f aca="false">SUM(H118:H131)</f>
        <v>0</v>
      </c>
      <c r="I116" s="53" t="n">
        <v>93032.075</v>
      </c>
      <c r="J116" s="53" t="n">
        <f aca="false">SUM(J118:J131)</f>
        <v>0</v>
      </c>
      <c r="K116" s="53" t="n">
        <v>10034.7757</v>
      </c>
      <c r="L116" s="53" t="n">
        <f aca="false">SUM(L118:L131)</f>
        <v>0</v>
      </c>
      <c r="M116" s="25"/>
    </row>
    <row r="117" customFormat="false" ht="20.45" hidden="false" customHeight="true" outlineLevel="0" collapsed="false">
      <c r="A117" s="14" t="s">
        <v>203</v>
      </c>
      <c r="B117" s="14"/>
      <c r="C117" s="12"/>
      <c r="D117" s="10"/>
      <c r="E117" s="10"/>
      <c r="F117" s="12"/>
      <c r="G117" s="25"/>
      <c r="H117" s="25"/>
      <c r="I117" s="25"/>
      <c r="J117" s="25"/>
      <c r="K117" s="25"/>
      <c r="L117" s="25"/>
      <c r="M117" s="25"/>
    </row>
    <row r="118" customFormat="false" ht="52.9" hidden="false" customHeight="true" outlineLevel="0" collapsed="false">
      <c r="A118" s="60" t="s">
        <v>208</v>
      </c>
      <c r="B118" s="60"/>
      <c r="C118" s="12" t="s">
        <v>47</v>
      </c>
      <c r="D118" s="12" t="n">
        <v>2016</v>
      </c>
      <c r="E118" s="12" t="n">
        <v>2016</v>
      </c>
      <c r="F118" s="12" t="n">
        <v>2016</v>
      </c>
      <c r="G118" s="53" t="n">
        <f aca="false">I118+K118</f>
        <v>7282.68659</v>
      </c>
      <c r="H118" s="25" t="n">
        <v>0</v>
      </c>
      <c r="I118" s="25" t="n">
        <v>6554.4</v>
      </c>
      <c r="J118" s="25" t="n">
        <v>0</v>
      </c>
      <c r="K118" s="25" t="n">
        <v>728.28659</v>
      </c>
      <c r="L118" s="25" t="n">
        <v>0</v>
      </c>
      <c r="M118" s="25"/>
    </row>
    <row r="119" customFormat="false" ht="54.2" hidden="false" customHeight="true" outlineLevel="0" collapsed="false">
      <c r="A119" s="60" t="s">
        <v>209</v>
      </c>
      <c r="B119" s="60"/>
      <c r="C119" s="12"/>
      <c r="D119" s="12" t="n">
        <v>2016</v>
      </c>
      <c r="E119" s="12" t="n">
        <v>2016</v>
      </c>
      <c r="F119" s="12" t="n">
        <v>2016</v>
      </c>
      <c r="G119" s="53" t="n">
        <f aca="false">I119+K119</f>
        <v>6037.49881</v>
      </c>
      <c r="H119" s="25" t="n">
        <v>0</v>
      </c>
      <c r="I119" s="25" t="n">
        <v>5433.748</v>
      </c>
      <c r="J119" s="25" t="n">
        <v>0</v>
      </c>
      <c r="K119" s="25" t="n">
        <v>603.75081</v>
      </c>
      <c r="L119" s="25" t="n">
        <v>0</v>
      </c>
      <c r="M119" s="25"/>
    </row>
    <row r="120" customFormat="false" ht="67.15" hidden="false" customHeight="true" outlineLevel="0" collapsed="false">
      <c r="A120" s="60" t="s">
        <v>210</v>
      </c>
      <c r="B120" s="60"/>
      <c r="C120" s="12"/>
      <c r="D120" s="12" t="n">
        <v>2016</v>
      </c>
      <c r="E120" s="12" t="n">
        <v>2016</v>
      </c>
      <c r="F120" s="12" t="n">
        <v>2016</v>
      </c>
      <c r="G120" s="53" t="n">
        <f aca="false">I120+K120</f>
        <v>3539.50554</v>
      </c>
      <c r="H120" s="25" t="n">
        <v>0</v>
      </c>
      <c r="I120" s="25" t="n">
        <v>3185.5</v>
      </c>
      <c r="J120" s="25" t="n">
        <v>0</v>
      </c>
      <c r="K120" s="25" t="n">
        <v>354.00554</v>
      </c>
      <c r="L120" s="25" t="n">
        <v>0</v>
      </c>
      <c r="M120" s="25"/>
    </row>
    <row r="121" customFormat="false" ht="67.15" hidden="false" customHeight="true" outlineLevel="0" collapsed="false">
      <c r="A121" s="60" t="s">
        <v>211</v>
      </c>
      <c r="B121" s="60"/>
      <c r="C121" s="12"/>
      <c r="D121" s="12" t="n">
        <v>2016</v>
      </c>
      <c r="E121" s="12" t="n">
        <v>2016</v>
      </c>
      <c r="F121" s="12" t="n">
        <v>2016</v>
      </c>
      <c r="G121" s="53" t="n">
        <f aca="false">I121+K121</f>
        <v>8228.24139</v>
      </c>
      <c r="H121" s="25" t="n">
        <v>0</v>
      </c>
      <c r="I121" s="25" t="n">
        <v>7394.221</v>
      </c>
      <c r="J121" s="25" t="n">
        <v>0</v>
      </c>
      <c r="K121" s="25" t="n">
        <v>834.02039</v>
      </c>
      <c r="L121" s="25" t="n">
        <v>0</v>
      </c>
      <c r="M121" s="25"/>
    </row>
    <row r="122" customFormat="false" ht="67.15" hidden="false" customHeight="true" outlineLevel="0" collapsed="false">
      <c r="A122" s="60" t="s">
        <v>212</v>
      </c>
      <c r="B122" s="60"/>
      <c r="C122" s="12"/>
      <c r="D122" s="12" t="n">
        <v>2016</v>
      </c>
      <c r="E122" s="12" t="n">
        <v>2016</v>
      </c>
      <c r="F122" s="12" t="n">
        <v>2016</v>
      </c>
      <c r="G122" s="53" t="n">
        <f aca="false">I122+K122</f>
        <v>4015.90358</v>
      </c>
      <c r="H122" s="25" t="n">
        <v>0</v>
      </c>
      <c r="I122" s="25" t="n">
        <v>3614</v>
      </c>
      <c r="J122" s="25" t="n">
        <v>0</v>
      </c>
      <c r="K122" s="25" t="n">
        <v>401.90358</v>
      </c>
      <c r="L122" s="25" t="n">
        <v>0</v>
      </c>
      <c r="M122" s="25"/>
    </row>
    <row r="123" customFormat="false" ht="67.15" hidden="false" customHeight="true" outlineLevel="0" collapsed="false">
      <c r="A123" s="60" t="s">
        <v>213</v>
      </c>
      <c r="B123" s="60"/>
      <c r="C123" s="12"/>
      <c r="D123" s="12" t="n">
        <v>2016</v>
      </c>
      <c r="E123" s="12" t="n">
        <v>2016</v>
      </c>
      <c r="F123" s="12" t="n">
        <v>2016</v>
      </c>
      <c r="G123" s="53" t="n">
        <f aca="false">I123+K123</f>
        <v>2823.63488</v>
      </c>
      <c r="H123" s="25" t="n">
        <v>0</v>
      </c>
      <c r="I123" s="25" t="n">
        <v>2541.271</v>
      </c>
      <c r="J123" s="25" t="n">
        <v>0</v>
      </c>
      <c r="K123" s="25" t="n">
        <v>282.36388</v>
      </c>
      <c r="L123" s="25" t="n">
        <v>0</v>
      </c>
      <c r="M123" s="25"/>
    </row>
    <row r="124" customFormat="false" ht="67.15" hidden="false" customHeight="true" outlineLevel="0" collapsed="false">
      <c r="A124" s="61" t="s">
        <v>214</v>
      </c>
      <c r="B124" s="61"/>
      <c r="C124" s="12"/>
      <c r="D124" s="12" t="n">
        <v>2016</v>
      </c>
      <c r="E124" s="12" t="n">
        <v>2016</v>
      </c>
      <c r="F124" s="12" t="n">
        <v>2016</v>
      </c>
      <c r="G124" s="53" t="n">
        <f aca="false">I124+K124</f>
        <v>21581.32115</v>
      </c>
      <c r="H124" s="25" t="n">
        <v>0</v>
      </c>
      <c r="I124" s="25" t="n">
        <v>19423.1</v>
      </c>
      <c r="J124" s="25" t="n">
        <v>0</v>
      </c>
      <c r="K124" s="25" t="n">
        <v>2158.22115</v>
      </c>
      <c r="L124" s="25" t="n">
        <v>0</v>
      </c>
      <c r="M124" s="25"/>
    </row>
    <row r="125" customFormat="false" ht="67.15" hidden="false" customHeight="true" outlineLevel="0" collapsed="false">
      <c r="A125" s="61" t="s">
        <v>215</v>
      </c>
      <c r="B125" s="61"/>
      <c r="C125" s="12"/>
      <c r="D125" s="12" t="n">
        <v>2016</v>
      </c>
      <c r="E125" s="12" t="n">
        <v>2016</v>
      </c>
      <c r="F125" s="12" t="n">
        <v>2016</v>
      </c>
      <c r="G125" s="53" t="n">
        <f aca="false">I125+K125</f>
        <v>11660.78808</v>
      </c>
      <c r="H125" s="25" t="n">
        <v>0</v>
      </c>
      <c r="I125" s="25" t="n">
        <v>10494.7</v>
      </c>
      <c r="J125" s="25" t="n">
        <v>0</v>
      </c>
      <c r="K125" s="25" t="n">
        <v>1166.08808</v>
      </c>
      <c r="L125" s="25" t="n">
        <v>0</v>
      </c>
      <c r="M125" s="25"/>
    </row>
    <row r="126" customFormat="false" ht="67.15" hidden="false" customHeight="true" outlineLevel="0" collapsed="false">
      <c r="A126" s="61" t="s">
        <v>216</v>
      </c>
      <c r="B126" s="61"/>
      <c r="C126" s="12"/>
      <c r="D126" s="12" t="n">
        <v>2016</v>
      </c>
      <c r="E126" s="12" t="n">
        <v>2016</v>
      </c>
      <c r="F126" s="12" t="n">
        <v>2016</v>
      </c>
      <c r="G126" s="53" t="n">
        <f aca="false">I126+K126</f>
        <v>5659.75303</v>
      </c>
      <c r="H126" s="25" t="n">
        <v>0</v>
      </c>
      <c r="I126" s="25" t="n">
        <v>5093.7</v>
      </c>
      <c r="J126" s="25" t="n">
        <v>0</v>
      </c>
      <c r="K126" s="25" t="n">
        <v>566.05303</v>
      </c>
      <c r="L126" s="25" t="n">
        <v>0</v>
      </c>
      <c r="M126" s="25"/>
    </row>
    <row r="127" customFormat="false" ht="93.2" hidden="false" customHeight="true" outlineLevel="0" collapsed="false">
      <c r="A127" s="61" t="s">
        <v>217</v>
      </c>
      <c r="B127" s="61"/>
      <c r="C127" s="12"/>
      <c r="D127" s="12" t="n">
        <v>2016</v>
      </c>
      <c r="E127" s="12" t="n">
        <v>2016</v>
      </c>
      <c r="F127" s="12" t="n">
        <v>2016</v>
      </c>
      <c r="G127" s="53" t="n">
        <f aca="false">I127+K127</f>
        <v>13303.73307</v>
      </c>
      <c r="H127" s="25" t="n">
        <v>0</v>
      </c>
      <c r="I127" s="25" t="n">
        <v>11973.3</v>
      </c>
      <c r="J127" s="25" t="n">
        <v>0</v>
      </c>
      <c r="K127" s="25" t="n">
        <v>1330.43307</v>
      </c>
      <c r="L127" s="25" t="n">
        <v>0</v>
      </c>
      <c r="M127" s="25"/>
    </row>
    <row r="128" customFormat="false" ht="67.15" hidden="false" customHeight="true" outlineLevel="0" collapsed="false">
      <c r="A128" s="61" t="s">
        <v>218</v>
      </c>
      <c r="B128" s="61"/>
      <c r="C128" s="12"/>
      <c r="D128" s="12" t="n">
        <v>2016</v>
      </c>
      <c r="E128" s="12" t="n">
        <v>2016</v>
      </c>
      <c r="F128" s="12" t="n">
        <v>2016</v>
      </c>
      <c r="G128" s="53" t="n">
        <f aca="false">I128+K128</f>
        <v>980.58444</v>
      </c>
      <c r="H128" s="25" t="n">
        <v>0</v>
      </c>
      <c r="I128" s="25" t="n">
        <v>882</v>
      </c>
      <c r="J128" s="25" t="n">
        <v>0</v>
      </c>
      <c r="K128" s="25" t="n">
        <v>98.58444</v>
      </c>
      <c r="L128" s="25" t="n">
        <v>0</v>
      </c>
      <c r="M128" s="25"/>
    </row>
    <row r="129" customFormat="false" ht="67.15" hidden="false" customHeight="true" outlineLevel="0" collapsed="false">
      <c r="A129" s="61" t="s">
        <v>219</v>
      </c>
      <c r="B129" s="61"/>
      <c r="C129" s="12"/>
      <c r="D129" s="12" t="n">
        <v>2016</v>
      </c>
      <c r="E129" s="12" t="n">
        <v>2016</v>
      </c>
      <c r="F129" s="12" t="n">
        <v>2016</v>
      </c>
      <c r="G129" s="53" t="n">
        <f aca="false">I129+K129</f>
        <v>4359.62235</v>
      </c>
      <c r="H129" s="25" t="n">
        <v>0</v>
      </c>
      <c r="I129" s="25" t="n">
        <v>3923</v>
      </c>
      <c r="J129" s="25" t="n">
        <v>0</v>
      </c>
      <c r="K129" s="25" t="n">
        <v>436.62235</v>
      </c>
      <c r="L129" s="25" t="n">
        <v>0</v>
      </c>
      <c r="M129" s="53"/>
    </row>
    <row r="130" customFormat="false" ht="67.15" hidden="false" customHeight="true" outlineLevel="0" collapsed="false">
      <c r="A130" s="61" t="s">
        <v>220</v>
      </c>
      <c r="B130" s="61"/>
      <c r="C130" s="12"/>
      <c r="D130" s="12" t="n">
        <v>2016</v>
      </c>
      <c r="E130" s="12" t="n">
        <v>2016</v>
      </c>
      <c r="F130" s="12" t="n">
        <v>2016</v>
      </c>
      <c r="G130" s="53" t="n">
        <f aca="false">I130+K130</f>
        <v>7919.9413</v>
      </c>
      <c r="H130" s="25" t="n">
        <v>0</v>
      </c>
      <c r="I130" s="25" t="n">
        <v>7127.9</v>
      </c>
      <c r="J130" s="25" t="n">
        <v>0</v>
      </c>
      <c r="K130" s="25" t="n">
        <v>792.0413</v>
      </c>
      <c r="L130" s="25" t="n">
        <v>0</v>
      </c>
      <c r="M130" s="25"/>
    </row>
    <row r="131" customFormat="false" ht="67.7" hidden="false" customHeight="true" outlineLevel="0" collapsed="false">
      <c r="A131" s="62" t="s">
        <v>221</v>
      </c>
      <c r="B131" s="62"/>
      <c r="C131" s="12"/>
      <c r="D131" s="12" t="n">
        <v>2017</v>
      </c>
      <c r="E131" s="12" t="n">
        <v>2017</v>
      </c>
      <c r="F131" s="12" t="n">
        <v>2017</v>
      </c>
      <c r="G131" s="53" t="n">
        <f aca="false">I131+K131</f>
        <v>450</v>
      </c>
      <c r="H131" s="25" t="n">
        <v>0</v>
      </c>
      <c r="I131" s="25" t="n">
        <v>0</v>
      </c>
      <c r="J131" s="25" t="n">
        <v>0</v>
      </c>
      <c r="K131" s="25" t="n">
        <v>450</v>
      </c>
      <c r="L131" s="25" t="n">
        <v>0</v>
      </c>
      <c r="M131" s="25"/>
    </row>
    <row r="132" customFormat="false" ht="23.85" hidden="false" customHeight="true" outlineLevel="0" collapsed="false">
      <c r="A132" s="10" t="s">
        <v>222</v>
      </c>
      <c r="B132" s="10"/>
      <c r="C132" s="11" t="s">
        <v>47</v>
      </c>
      <c r="D132" s="12" t="n">
        <v>2016</v>
      </c>
      <c r="E132" s="12" t="n">
        <v>2016</v>
      </c>
      <c r="F132" s="12" t="n">
        <v>2016</v>
      </c>
      <c r="G132" s="53" t="n">
        <f aca="false">I132+K132</f>
        <v>918.52778</v>
      </c>
      <c r="H132" s="25" t="n">
        <v>0</v>
      </c>
      <c r="I132" s="25" t="n">
        <v>0</v>
      </c>
      <c r="J132" s="25" t="n">
        <v>0</v>
      </c>
      <c r="K132" s="25" t="n">
        <v>918.52778</v>
      </c>
      <c r="L132" s="25" t="n">
        <v>0</v>
      </c>
      <c r="M132" s="25"/>
    </row>
    <row r="133" customFormat="false" ht="26.1" hidden="false" customHeight="true" outlineLevel="0" collapsed="false">
      <c r="A133" s="10"/>
      <c r="B133" s="10"/>
      <c r="C133" s="11"/>
      <c r="D133" s="12" t="n">
        <v>2017</v>
      </c>
      <c r="E133" s="12" t="n">
        <v>2017</v>
      </c>
      <c r="F133" s="12" t="n">
        <v>2017</v>
      </c>
      <c r="G133" s="53" t="n">
        <f aca="false">I133+K133</f>
        <v>0</v>
      </c>
      <c r="H133" s="25" t="n">
        <v>0</v>
      </c>
      <c r="I133" s="25" t="n">
        <v>0</v>
      </c>
      <c r="J133" s="25" t="n">
        <v>0</v>
      </c>
      <c r="K133" s="25" t="n">
        <v>0</v>
      </c>
      <c r="L133" s="25" t="n">
        <v>0</v>
      </c>
      <c r="M133" s="25"/>
    </row>
    <row r="134" customFormat="false" ht="32.65" hidden="false" customHeight="true" outlineLevel="0" collapsed="false">
      <c r="A134" s="10" t="s">
        <v>223</v>
      </c>
      <c r="B134" s="10"/>
      <c r="C134" s="11" t="s">
        <v>47</v>
      </c>
      <c r="D134" s="12" t="n">
        <v>2016</v>
      </c>
      <c r="E134" s="12" t="n">
        <v>2016</v>
      </c>
      <c r="F134" s="12" t="n">
        <v>2016</v>
      </c>
      <c r="G134" s="53" t="n">
        <f aca="false">I134+K134</f>
        <v>2023.9</v>
      </c>
      <c r="H134" s="25" t="n">
        <v>0</v>
      </c>
      <c r="I134" s="25" t="n">
        <v>0</v>
      </c>
      <c r="J134" s="25" t="n">
        <v>0</v>
      </c>
      <c r="K134" s="25" t="n">
        <v>2023.9</v>
      </c>
      <c r="L134" s="25" t="n">
        <v>0</v>
      </c>
      <c r="M134" s="25"/>
    </row>
    <row r="135" customFormat="false" ht="26.1" hidden="false" customHeight="true" outlineLevel="0" collapsed="false">
      <c r="A135" s="10"/>
      <c r="B135" s="10"/>
      <c r="C135" s="11"/>
      <c r="D135" s="12" t="n">
        <v>2017</v>
      </c>
      <c r="E135" s="12" t="n">
        <v>2017</v>
      </c>
      <c r="F135" s="12" t="n">
        <v>2017</v>
      </c>
      <c r="G135" s="53" t="n">
        <f aca="false">I135+K135</f>
        <v>0</v>
      </c>
      <c r="H135" s="25" t="n">
        <v>0</v>
      </c>
      <c r="I135" s="25" t="n">
        <v>0</v>
      </c>
      <c r="J135" s="25" t="n">
        <v>0</v>
      </c>
      <c r="K135" s="25" t="n">
        <v>0</v>
      </c>
      <c r="L135" s="25" t="n">
        <v>0</v>
      </c>
      <c r="M135" s="25"/>
    </row>
    <row r="136" customFormat="false" ht="30.6" hidden="false" customHeight="true" outlineLevel="0" collapsed="false">
      <c r="A136" s="10" t="s">
        <v>224</v>
      </c>
      <c r="B136" s="10"/>
      <c r="C136" s="11" t="s">
        <v>47</v>
      </c>
      <c r="D136" s="12" t="n">
        <v>2016</v>
      </c>
      <c r="E136" s="12" t="n">
        <v>2016</v>
      </c>
      <c r="F136" s="12" t="n">
        <v>2016</v>
      </c>
      <c r="G136" s="53" t="n">
        <f aca="false">I136+K136</f>
        <v>805.035</v>
      </c>
      <c r="H136" s="25" t="n">
        <v>0</v>
      </c>
      <c r="I136" s="25" t="n">
        <v>0</v>
      </c>
      <c r="J136" s="25" t="n">
        <v>0</v>
      </c>
      <c r="K136" s="25" t="n">
        <v>805.035</v>
      </c>
      <c r="L136" s="25" t="n">
        <v>0</v>
      </c>
      <c r="M136" s="25"/>
    </row>
    <row r="137" customFormat="false" ht="20.85" hidden="false" customHeight="true" outlineLevel="0" collapsed="false">
      <c r="A137" s="10"/>
      <c r="B137" s="10"/>
      <c r="C137" s="11"/>
      <c r="D137" s="12" t="n">
        <v>2017</v>
      </c>
      <c r="E137" s="12" t="n">
        <v>2017</v>
      </c>
      <c r="F137" s="12" t="n">
        <v>2017</v>
      </c>
      <c r="G137" s="53" t="n">
        <f aca="false">I137+K137</f>
        <v>0</v>
      </c>
      <c r="H137" s="25" t="n">
        <v>0</v>
      </c>
      <c r="I137" s="25" t="n">
        <v>0</v>
      </c>
      <c r="J137" s="25" t="n">
        <v>0</v>
      </c>
      <c r="K137" s="25" t="n">
        <v>0</v>
      </c>
      <c r="L137" s="25" t="n">
        <v>0</v>
      </c>
      <c r="M137" s="25"/>
    </row>
    <row r="138" customFormat="false" ht="33.2" hidden="false" customHeight="true" outlineLevel="0" collapsed="false">
      <c r="A138" s="10" t="s">
        <v>225</v>
      </c>
      <c r="B138" s="10"/>
      <c r="C138" s="11" t="s">
        <v>47</v>
      </c>
      <c r="D138" s="12" t="n">
        <v>2016</v>
      </c>
      <c r="E138" s="12" t="n">
        <v>2016</v>
      </c>
      <c r="F138" s="12" t="n">
        <v>2016</v>
      </c>
      <c r="G138" s="53" t="n">
        <f aca="false">I138+K138</f>
        <v>200</v>
      </c>
      <c r="H138" s="25" t="n">
        <v>0</v>
      </c>
      <c r="I138" s="25" t="n">
        <v>0</v>
      </c>
      <c r="J138" s="25" t="n">
        <v>0</v>
      </c>
      <c r="K138" s="25" t="n">
        <v>200</v>
      </c>
      <c r="L138" s="25" t="n">
        <v>0</v>
      </c>
      <c r="M138" s="25"/>
    </row>
    <row r="139" customFormat="false" ht="33.2" hidden="false" customHeight="true" outlineLevel="0" collapsed="false">
      <c r="A139" s="10"/>
      <c r="B139" s="10"/>
      <c r="C139" s="11"/>
      <c r="D139" s="12" t="n">
        <v>2017</v>
      </c>
      <c r="E139" s="12" t="n">
        <v>2017</v>
      </c>
      <c r="F139" s="12" t="n">
        <v>2017</v>
      </c>
      <c r="G139" s="53" t="n">
        <f aca="false">I139+K139</f>
        <v>0</v>
      </c>
      <c r="H139" s="25" t="n">
        <v>0</v>
      </c>
      <c r="I139" s="25" t="n">
        <v>0</v>
      </c>
      <c r="J139" s="25" t="n">
        <v>0</v>
      </c>
      <c r="K139" s="25" t="n">
        <v>0</v>
      </c>
      <c r="L139" s="25" t="n">
        <v>0</v>
      </c>
      <c r="M139" s="25"/>
    </row>
    <row r="140" s="68" customFormat="true" ht="34.5" hidden="false" customHeight="true" outlineLevel="0" collapsed="false">
      <c r="A140" s="63" t="s">
        <v>113</v>
      </c>
      <c r="B140" s="63"/>
      <c r="C140" s="64"/>
      <c r="D140" s="65"/>
      <c r="E140" s="65"/>
      <c r="F140" s="66"/>
      <c r="G140" s="67" t="n">
        <f aca="false">G103+G104+G105</f>
        <v>230176.63403</v>
      </c>
      <c r="H140" s="67" t="n">
        <f aca="false">H103+H104+H105</f>
        <v>0</v>
      </c>
      <c r="I140" s="67" t="n">
        <f aca="false">I103+I104+I105</f>
        <v>128056.0992</v>
      </c>
      <c r="J140" s="67" t="n">
        <f aca="false">J103+J104+J105</f>
        <v>0</v>
      </c>
      <c r="K140" s="67" t="n">
        <f aca="false">K103+K104+K105</f>
        <v>102120.53483</v>
      </c>
      <c r="L140" s="67" t="n">
        <f aca="false">L103+L104+L105</f>
        <v>0</v>
      </c>
      <c r="M140" s="67"/>
    </row>
    <row r="141" s="24" customFormat="true" ht="36.6" hidden="false" customHeight="true" outlineLevel="0" collapsed="false">
      <c r="A141" s="43" t="s">
        <v>114</v>
      </c>
      <c r="B141" s="43"/>
      <c r="C141" s="21" t="s">
        <v>226</v>
      </c>
      <c r="D141" s="22" t="n">
        <v>2016</v>
      </c>
      <c r="E141" s="22" t="n">
        <v>2018</v>
      </c>
      <c r="F141" s="49" t="n">
        <v>2016</v>
      </c>
      <c r="G141" s="50" t="n">
        <f aca="false">G163+G170+G183+G189</f>
        <v>32971.63398</v>
      </c>
      <c r="H141" s="50" t="n">
        <f aca="false">H163+H170+H183+H189</f>
        <v>0</v>
      </c>
      <c r="I141" s="50" t="n">
        <f aca="false">I163+I170+I183+I189</f>
        <v>27696.115</v>
      </c>
      <c r="J141" s="50" t="n">
        <f aca="false">J163+J170+J183+J189</f>
        <v>0</v>
      </c>
      <c r="K141" s="50" t="n">
        <f aca="false">K163+K170+K183+K189</f>
        <v>5275.51898</v>
      </c>
      <c r="L141" s="50" t="n">
        <f aca="false">L163+L170+L183+L189</f>
        <v>0</v>
      </c>
      <c r="M141" s="50"/>
      <c r="N141" s="18"/>
    </row>
    <row r="142" customFormat="false" ht="38.85" hidden="false" customHeight="true" outlineLevel="0" collapsed="false">
      <c r="A142" s="43"/>
      <c r="B142" s="43"/>
      <c r="C142" s="21"/>
      <c r="D142" s="22"/>
      <c r="E142" s="22"/>
      <c r="F142" s="49" t="n">
        <v>2017</v>
      </c>
      <c r="G142" s="50" t="n">
        <f aca="false">G164+G171+G178+G182+G184+G190</f>
        <v>12979</v>
      </c>
      <c r="H142" s="50" t="n">
        <f aca="false">H164+H171+H178+H182+H184+H190</f>
        <v>0</v>
      </c>
      <c r="I142" s="50" t="n">
        <f aca="false">I164+I171+I178+I182+I184+I190</f>
        <v>0</v>
      </c>
      <c r="J142" s="50" t="n">
        <f aca="false">J164+J171+J178+J182+J184+J190</f>
        <v>0</v>
      </c>
      <c r="K142" s="50" t="n">
        <f aca="false">K164+K171+K178+K182+K184+K190</f>
        <v>12979</v>
      </c>
      <c r="L142" s="50" t="n">
        <f aca="false">L164+L171+L178+L182+L184+L190</f>
        <v>0</v>
      </c>
      <c r="M142" s="50" t="n">
        <f aca="false">M164+M184+M188+M189+M195</f>
        <v>0</v>
      </c>
    </row>
    <row r="143" customFormat="false" ht="33.6" hidden="false" customHeight="true" outlineLevel="0" collapsed="false">
      <c r="A143" s="43"/>
      <c r="B143" s="43"/>
      <c r="C143" s="21"/>
      <c r="D143" s="22"/>
      <c r="E143" s="22"/>
      <c r="F143" s="49" t="n">
        <v>2018</v>
      </c>
      <c r="G143" s="50" t="n">
        <f aca="false">G165+G179+G172</f>
        <v>181073</v>
      </c>
      <c r="H143" s="50" t="n">
        <f aca="false">H165+H179+H172</f>
        <v>0</v>
      </c>
      <c r="I143" s="50" t="n">
        <f aca="false">I165+I179+I172</f>
        <v>162515.7</v>
      </c>
      <c r="J143" s="50" t="n">
        <f aca="false">J165+J179+J172</f>
        <v>0</v>
      </c>
      <c r="K143" s="50" t="n">
        <f aca="false">K165+K179+K172</f>
        <v>18557.3</v>
      </c>
      <c r="L143" s="50" t="n">
        <f aca="false">L165+L179+L172</f>
        <v>0</v>
      </c>
      <c r="M143" s="50" t="n">
        <f aca="false">M165+M178+M185</f>
        <v>0</v>
      </c>
    </row>
    <row r="144" customFormat="false" ht="84.75" hidden="true" customHeight="true" outlineLevel="0" collapsed="false">
      <c r="A144" s="10" t="s">
        <v>227</v>
      </c>
      <c r="B144" s="10"/>
      <c r="C144" s="11" t="s">
        <v>200</v>
      </c>
      <c r="D144" s="12" t="n">
        <v>2017</v>
      </c>
      <c r="E144" s="12" t="n">
        <v>2017</v>
      </c>
      <c r="F144" s="12" t="n">
        <v>2017</v>
      </c>
      <c r="G144" s="25" t="n">
        <v>3980</v>
      </c>
      <c r="H144" s="25" t="n">
        <v>0</v>
      </c>
      <c r="I144" s="25" t="n">
        <v>3582</v>
      </c>
      <c r="J144" s="25" t="n">
        <v>0</v>
      </c>
      <c r="K144" s="25" t="n">
        <v>398</v>
      </c>
      <c r="L144" s="25" t="n">
        <v>0</v>
      </c>
      <c r="M144" s="25"/>
    </row>
    <row r="145" customFormat="false" ht="137.25" hidden="true" customHeight="true" outlineLevel="0" collapsed="false">
      <c r="A145" s="10" t="s">
        <v>228</v>
      </c>
      <c r="B145" s="10"/>
      <c r="C145" s="11" t="s">
        <v>200</v>
      </c>
      <c r="D145" s="12" t="n">
        <v>2017</v>
      </c>
      <c r="E145" s="12" t="n">
        <v>2017</v>
      </c>
      <c r="F145" s="12" t="n">
        <v>2017</v>
      </c>
      <c r="G145" s="25" t="n">
        <v>1300</v>
      </c>
      <c r="H145" s="25" t="n">
        <v>0</v>
      </c>
      <c r="I145" s="25" t="n">
        <v>1170</v>
      </c>
      <c r="J145" s="25" t="n">
        <v>0</v>
      </c>
      <c r="K145" s="25" t="n">
        <v>130</v>
      </c>
      <c r="L145" s="25" t="n">
        <v>0</v>
      </c>
      <c r="M145" s="25"/>
    </row>
    <row r="146" customFormat="false" ht="86.25" hidden="true" customHeight="true" outlineLevel="0" collapsed="false">
      <c r="A146" s="10" t="s">
        <v>229</v>
      </c>
      <c r="B146" s="10"/>
      <c r="C146" s="11" t="s">
        <v>200</v>
      </c>
      <c r="D146" s="12" t="n">
        <v>2017</v>
      </c>
      <c r="E146" s="12" t="n">
        <v>2017</v>
      </c>
      <c r="F146" s="12" t="n">
        <v>2017</v>
      </c>
      <c r="G146" s="25" t="n">
        <v>32550</v>
      </c>
      <c r="H146" s="25" t="n">
        <v>0</v>
      </c>
      <c r="I146" s="25" t="n">
        <v>29295</v>
      </c>
      <c r="J146" s="25" t="n">
        <v>0</v>
      </c>
      <c r="K146" s="25" t="n">
        <v>3255</v>
      </c>
      <c r="L146" s="25" t="n">
        <v>0</v>
      </c>
      <c r="M146" s="25"/>
    </row>
    <row r="147" customFormat="false" ht="87" hidden="true" customHeight="true" outlineLevel="0" collapsed="false">
      <c r="A147" s="10" t="s">
        <v>230</v>
      </c>
      <c r="B147" s="10"/>
      <c r="C147" s="11" t="s">
        <v>200</v>
      </c>
      <c r="D147" s="12" t="n">
        <v>2017</v>
      </c>
      <c r="E147" s="12" t="n">
        <v>2017</v>
      </c>
      <c r="F147" s="12" t="n">
        <v>2017</v>
      </c>
      <c r="G147" s="25" t="n">
        <v>4300</v>
      </c>
      <c r="H147" s="25" t="n">
        <v>0</v>
      </c>
      <c r="I147" s="25" t="n">
        <v>3870</v>
      </c>
      <c r="J147" s="25" t="n">
        <v>0</v>
      </c>
      <c r="K147" s="25" t="n">
        <v>430</v>
      </c>
      <c r="L147" s="25" t="n">
        <v>0</v>
      </c>
      <c r="M147" s="25"/>
    </row>
    <row r="148" customFormat="false" ht="72" hidden="true" customHeight="true" outlineLevel="0" collapsed="false">
      <c r="A148" s="10" t="s">
        <v>119</v>
      </c>
      <c r="B148" s="10"/>
      <c r="C148" s="11" t="s">
        <v>200</v>
      </c>
      <c r="D148" s="12" t="n">
        <v>2017</v>
      </c>
      <c r="E148" s="12" t="n">
        <v>2017</v>
      </c>
      <c r="F148" s="12" t="n">
        <v>2017</v>
      </c>
      <c r="G148" s="25" t="n">
        <v>23919</v>
      </c>
      <c r="H148" s="25" t="n">
        <v>0</v>
      </c>
      <c r="I148" s="25" t="n">
        <v>21527.1</v>
      </c>
      <c r="J148" s="25" t="n">
        <v>0</v>
      </c>
      <c r="K148" s="25" t="n">
        <v>2391.9</v>
      </c>
      <c r="L148" s="25" t="n">
        <v>0</v>
      </c>
      <c r="M148" s="25"/>
    </row>
    <row r="149" customFormat="false" ht="78" hidden="true" customHeight="true" outlineLevel="0" collapsed="false">
      <c r="A149" s="10" t="s">
        <v>231</v>
      </c>
      <c r="B149" s="10"/>
      <c r="C149" s="11" t="s">
        <v>200</v>
      </c>
      <c r="D149" s="12" t="n">
        <v>2017</v>
      </c>
      <c r="E149" s="12" t="n">
        <v>2017</v>
      </c>
      <c r="F149" s="12" t="n">
        <v>2017</v>
      </c>
      <c r="G149" s="25" t="n">
        <v>7500</v>
      </c>
      <c r="H149" s="25" t="n">
        <v>0</v>
      </c>
      <c r="I149" s="25" t="n">
        <v>6750</v>
      </c>
      <c r="J149" s="25" t="n">
        <v>0</v>
      </c>
      <c r="K149" s="25" t="n">
        <v>750</v>
      </c>
      <c r="L149" s="25" t="n">
        <v>0</v>
      </c>
      <c r="M149" s="25"/>
    </row>
    <row r="150" customFormat="false" ht="80.25" hidden="true" customHeight="true" outlineLevel="0" collapsed="false">
      <c r="A150" s="10" t="s">
        <v>232</v>
      </c>
      <c r="B150" s="10"/>
      <c r="C150" s="11" t="s">
        <v>200</v>
      </c>
      <c r="D150" s="12" t="n">
        <v>2017</v>
      </c>
      <c r="E150" s="12" t="n">
        <v>2017</v>
      </c>
      <c r="F150" s="12" t="n">
        <v>2017</v>
      </c>
      <c r="G150" s="25" t="n">
        <v>13500</v>
      </c>
      <c r="H150" s="25" t="n">
        <v>0</v>
      </c>
      <c r="I150" s="25" t="n">
        <v>12150</v>
      </c>
      <c r="J150" s="25" t="n">
        <v>0</v>
      </c>
      <c r="K150" s="25" t="n">
        <v>1350</v>
      </c>
      <c r="L150" s="25" t="n">
        <v>0</v>
      </c>
      <c r="M150" s="25"/>
    </row>
    <row r="151" customFormat="false" ht="84" hidden="true" customHeight="true" outlineLevel="0" collapsed="false">
      <c r="A151" s="10" t="s">
        <v>233</v>
      </c>
      <c r="B151" s="10"/>
      <c r="C151" s="11" t="s">
        <v>200</v>
      </c>
      <c r="D151" s="12" t="n">
        <v>2017</v>
      </c>
      <c r="E151" s="12" t="n">
        <v>2017</v>
      </c>
      <c r="F151" s="12" t="n">
        <v>2017</v>
      </c>
      <c r="G151" s="25" t="n">
        <v>8210</v>
      </c>
      <c r="H151" s="25" t="n">
        <v>0</v>
      </c>
      <c r="I151" s="25" t="n">
        <v>7389</v>
      </c>
      <c r="J151" s="25" t="n">
        <v>0</v>
      </c>
      <c r="K151" s="25" t="n">
        <v>821</v>
      </c>
      <c r="L151" s="25" t="n">
        <v>0</v>
      </c>
      <c r="M151" s="25"/>
    </row>
    <row r="152" customFormat="false" ht="75.75" hidden="true" customHeight="true" outlineLevel="0" collapsed="false">
      <c r="A152" s="10" t="s">
        <v>234</v>
      </c>
      <c r="B152" s="10"/>
      <c r="C152" s="11" t="s">
        <v>200</v>
      </c>
      <c r="D152" s="12" t="n">
        <v>2017</v>
      </c>
      <c r="E152" s="12" t="n">
        <v>2017</v>
      </c>
      <c r="F152" s="12" t="n">
        <v>2017</v>
      </c>
      <c r="G152" s="25" t="n">
        <v>15600</v>
      </c>
      <c r="H152" s="25" t="n">
        <v>0</v>
      </c>
      <c r="I152" s="25" t="n">
        <v>14040</v>
      </c>
      <c r="J152" s="25" t="n">
        <v>0</v>
      </c>
      <c r="K152" s="25" t="n">
        <v>1560</v>
      </c>
      <c r="L152" s="25" t="n">
        <v>0</v>
      </c>
      <c r="M152" s="25"/>
    </row>
    <row r="153" customFormat="false" ht="80.25" hidden="true" customHeight="true" outlineLevel="0" collapsed="false">
      <c r="A153" s="10" t="s">
        <v>235</v>
      </c>
      <c r="B153" s="10"/>
      <c r="C153" s="11" t="s">
        <v>200</v>
      </c>
      <c r="D153" s="12" t="n">
        <v>2018</v>
      </c>
      <c r="E153" s="12" t="n">
        <v>2018</v>
      </c>
      <c r="F153" s="12" t="n">
        <v>2018</v>
      </c>
      <c r="G153" s="25" t="n">
        <v>1500</v>
      </c>
      <c r="H153" s="25" t="n">
        <v>0</v>
      </c>
      <c r="I153" s="25" t="n">
        <v>1350</v>
      </c>
      <c r="J153" s="25" t="n">
        <v>0</v>
      </c>
      <c r="K153" s="25" t="n">
        <v>150</v>
      </c>
      <c r="L153" s="25" t="n">
        <v>0</v>
      </c>
      <c r="M153" s="25"/>
    </row>
    <row r="154" customFormat="false" ht="76.5" hidden="true" customHeight="true" outlineLevel="0" collapsed="false">
      <c r="A154" s="10" t="s">
        <v>236</v>
      </c>
      <c r="B154" s="10"/>
      <c r="C154" s="11" t="s">
        <v>200</v>
      </c>
      <c r="D154" s="12" t="n">
        <v>2018</v>
      </c>
      <c r="E154" s="12" t="n">
        <v>2018</v>
      </c>
      <c r="F154" s="12" t="n">
        <v>2018</v>
      </c>
      <c r="G154" s="25" t="n">
        <v>850</v>
      </c>
      <c r="H154" s="25" t="n">
        <v>0</v>
      </c>
      <c r="I154" s="25" t="n">
        <v>765</v>
      </c>
      <c r="J154" s="25" t="n">
        <v>0</v>
      </c>
      <c r="K154" s="25" t="n">
        <v>85</v>
      </c>
      <c r="L154" s="25" t="n">
        <v>0</v>
      </c>
      <c r="M154" s="25"/>
    </row>
    <row r="155" customFormat="false" ht="76.5" hidden="true" customHeight="true" outlineLevel="0" collapsed="false">
      <c r="A155" s="10" t="s">
        <v>237</v>
      </c>
      <c r="B155" s="10"/>
      <c r="C155" s="11" t="s">
        <v>200</v>
      </c>
      <c r="D155" s="12" t="n">
        <v>2018</v>
      </c>
      <c r="E155" s="12" t="n">
        <v>2018</v>
      </c>
      <c r="F155" s="12" t="n">
        <v>2018</v>
      </c>
      <c r="G155" s="25" t="n">
        <v>1150</v>
      </c>
      <c r="H155" s="25" t="n">
        <v>0</v>
      </c>
      <c r="I155" s="25" t="n">
        <v>1035</v>
      </c>
      <c r="J155" s="25" t="n">
        <v>0</v>
      </c>
      <c r="K155" s="25" t="n">
        <v>115</v>
      </c>
      <c r="L155" s="25" t="n">
        <v>0</v>
      </c>
      <c r="M155" s="25"/>
    </row>
    <row r="156" customFormat="false" ht="70.5" hidden="true" customHeight="true" outlineLevel="0" collapsed="false">
      <c r="A156" s="10" t="s">
        <v>238</v>
      </c>
      <c r="B156" s="10"/>
      <c r="C156" s="11" t="s">
        <v>200</v>
      </c>
      <c r="D156" s="12" t="n">
        <v>2018</v>
      </c>
      <c r="E156" s="12" t="n">
        <v>2018</v>
      </c>
      <c r="F156" s="12" t="n">
        <v>2018</v>
      </c>
      <c r="G156" s="25" t="n">
        <v>38150</v>
      </c>
      <c r="H156" s="25" t="n">
        <v>0</v>
      </c>
      <c r="I156" s="25" t="n">
        <v>34335</v>
      </c>
      <c r="J156" s="25" t="n">
        <v>0</v>
      </c>
      <c r="K156" s="25" t="n">
        <v>3815</v>
      </c>
      <c r="L156" s="25" t="n">
        <v>0</v>
      </c>
      <c r="M156" s="25"/>
    </row>
    <row r="157" customFormat="false" ht="72" hidden="true" customHeight="true" outlineLevel="0" collapsed="false">
      <c r="A157" s="10" t="s">
        <v>239</v>
      </c>
      <c r="B157" s="10"/>
      <c r="C157" s="11" t="s">
        <v>200</v>
      </c>
      <c r="D157" s="12" t="n">
        <v>2018</v>
      </c>
      <c r="E157" s="12" t="n">
        <v>2018</v>
      </c>
      <c r="F157" s="12" t="n">
        <v>2018</v>
      </c>
      <c r="G157" s="25" t="n">
        <v>18000</v>
      </c>
      <c r="H157" s="25" t="n">
        <v>0</v>
      </c>
      <c r="I157" s="25" t="n">
        <v>16200</v>
      </c>
      <c r="J157" s="25" t="n">
        <v>0</v>
      </c>
      <c r="K157" s="25" t="n">
        <v>1800</v>
      </c>
      <c r="L157" s="25" t="n">
        <v>0</v>
      </c>
      <c r="M157" s="25"/>
    </row>
    <row r="158" customFormat="false" ht="75" hidden="true" customHeight="true" outlineLevel="0" collapsed="false">
      <c r="A158" s="10" t="s">
        <v>240</v>
      </c>
      <c r="B158" s="10"/>
      <c r="C158" s="11" t="s">
        <v>200</v>
      </c>
      <c r="D158" s="12" t="n">
        <v>2018</v>
      </c>
      <c r="E158" s="12" t="n">
        <v>2018</v>
      </c>
      <c r="F158" s="12" t="n">
        <v>2018</v>
      </c>
      <c r="G158" s="25" t="n">
        <v>50000</v>
      </c>
      <c r="H158" s="25" t="n">
        <v>0</v>
      </c>
      <c r="I158" s="25" t="n">
        <v>45000</v>
      </c>
      <c r="J158" s="25" t="n">
        <v>0</v>
      </c>
      <c r="K158" s="25" t="n">
        <v>5000</v>
      </c>
      <c r="L158" s="25" t="n">
        <v>0</v>
      </c>
      <c r="M158" s="25"/>
    </row>
    <row r="159" customFormat="false" ht="84.75" hidden="true" customHeight="true" outlineLevel="0" collapsed="false">
      <c r="A159" s="10" t="s">
        <v>241</v>
      </c>
      <c r="B159" s="10"/>
      <c r="C159" s="11" t="s">
        <v>200</v>
      </c>
      <c r="D159" s="12" t="n">
        <v>2018</v>
      </c>
      <c r="E159" s="12" t="n">
        <v>2018</v>
      </c>
      <c r="F159" s="12" t="n">
        <v>2018</v>
      </c>
      <c r="G159" s="25" t="n">
        <v>38920</v>
      </c>
      <c r="H159" s="25" t="n">
        <v>0</v>
      </c>
      <c r="I159" s="25" t="n">
        <v>35028</v>
      </c>
      <c r="J159" s="25" t="n">
        <v>0</v>
      </c>
      <c r="K159" s="25" t="n">
        <v>3892</v>
      </c>
      <c r="L159" s="25" t="n">
        <v>0</v>
      </c>
      <c r="M159" s="25"/>
    </row>
    <row r="160" customFormat="false" ht="80.25" hidden="true" customHeight="true" outlineLevel="0" collapsed="false">
      <c r="A160" s="10" t="s">
        <v>242</v>
      </c>
      <c r="B160" s="10"/>
      <c r="C160" s="11" t="s">
        <v>200</v>
      </c>
      <c r="D160" s="12" t="n">
        <v>2018</v>
      </c>
      <c r="E160" s="12" t="n">
        <v>2018</v>
      </c>
      <c r="F160" s="12" t="n">
        <v>2018</v>
      </c>
      <c r="G160" s="25" t="n">
        <v>703</v>
      </c>
      <c r="H160" s="25" t="n">
        <v>0</v>
      </c>
      <c r="I160" s="25" t="n">
        <v>632.7</v>
      </c>
      <c r="J160" s="25" t="n">
        <v>0</v>
      </c>
      <c r="K160" s="25" t="n">
        <v>70.3</v>
      </c>
      <c r="L160" s="25" t="n">
        <v>0</v>
      </c>
      <c r="M160" s="25"/>
    </row>
    <row r="161" customFormat="false" ht="73.5" hidden="true" customHeight="true" outlineLevel="0" collapsed="false">
      <c r="A161" s="10" t="s">
        <v>243</v>
      </c>
      <c r="B161" s="10"/>
      <c r="C161" s="11" t="s">
        <v>200</v>
      </c>
      <c r="D161" s="12" t="n">
        <v>2017</v>
      </c>
      <c r="E161" s="12" t="n">
        <v>2017</v>
      </c>
      <c r="F161" s="12" t="n">
        <v>2017</v>
      </c>
      <c r="G161" s="25" t="n">
        <v>16270</v>
      </c>
      <c r="H161" s="25" t="n">
        <v>0</v>
      </c>
      <c r="I161" s="25" t="n">
        <v>14643</v>
      </c>
      <c r="J161" s="25" t="n">
        <v>0</v>
      </c>
      <c r="K161" s="25" t="n">
        <v>1627</v>
      </c>
      <c r="L161" s="25" t="n">
        <v>0</v>
      </c>
      <c r="M161" s="25"/>
    </row>
    <row r="162" customFormat="false" ht="69.75" hidden="true" customHeight="true" outlineLevel="0" collapsed="false">
      <c r="A162" s="10" t="s">
        <v>244</v>
      </c>
      <c r="B162" s="10"/>
      <c r="C162" s="11" t="s">
        <v>200</v>
      </c>
      <c r="D162" s="12" t="n">
        <v>2018</v>
      </c>
      <c r="E162" s="12" t="n">
        <v>2018</v>
      </c>
      <c r="F162" s="12" t="n">
        <v>2018</v>
      </c>
      <c r="G162" s="25" t="n">
        <v>16800</v>
      </c>
      <c r="H162" s="25" t="n">
        <v>0</v>
      </c>
      <c r="I162" s="25" t="n">
        <v>15120</v>
      </c>
      <c r="J162" s="25" t="n">
        <v>0</v>
      </c>
      <c r="K162" s="25" t="n">
        <v>1680</v>
      </c>
      <c r="L162" s="25" t="n">
        <v>0</v>
      </c>
      <c r="M162" s="25"/>
    </row>
    <row r="163" customFormat="false" ht="25.15" hidden="false" customHeight="true" outlineLevel="0" collapsed="false">
      <c r="A163" s="57" t="s">
        <v>245</v>
      </c>
      <c r="B163" s="57"/>
      <c r="C163" s="11" t="s">
        <v>47</v>
      </c>
      <c r="D163" s="52" t="n">
        <v>2016</v>
      </c>
      <c r="E163" s="52" t="n">
        <v>2016</v>
      </c>
      <c r="F163" s="52" t="n">
        <v>2016</v>
      </c>
      <c r="G163" s="17" t="n">
        <f aca="false">SUM(I163:L163)</f>
        <v>30620.073</v>
      </c>
      <c r="H163" s="17" t="n">
        <f aca="false">SUM(H167:H168)</f>
        <v>0</v>
      </c>
      <c r="I163" s="17" t="n">
        <f aca="false">SUM(I167:I169)</f>
        <v>27556.263</v>
      </c>
      <c r="J163" s="17" t="n">
        <f aca="false">SUM(J167:J169)</f>
        <v>0</v>
      </c>
      <c r="K163" s="17" t="n">
        <v>3063.81</v>
      </c>
      <c r="L163" s="17" t="n">
        <f aca="false">SUM(L167:L169)</f>
        <v>0</v>
      </c>
      <c r="M163" s="17"/>
      <c r="N163" s="18"/>
    </row>
    <row r="164" customFormat="false" ht="22.35" hidden="false" customHeight="true" outlineLevel="0" collapsed="false">
      <c r="A164" s="57"/>
      <c r="B164" s="57"/>
      <c r="C164" s="11"/>
      <c r="D164" s="52" t="n">
        <v>2017</v>
      </c>
      <c r="E164" s="52" t="n">
        <v>2017</v>
      </c>
      <c r="F164" s="52" t="n">
        <v>2017</v>
      </c>
      <c r="G164" s="17" t="n">
        <v>12979</v>
      </c>
      <c r="H164" s="17" t="n">
        <v>0</v>
      </c>
      <c r="I164" s="17" t="n">
        <v>0</v>
      </c>
      <c r="J164" s="17" t="n">
        <v>0</v>
      </c>
      <c r="K164" s="17" t="n">
        <v>12979</v>
      </c>
      <c r="L164" s="17" t="n">
        <v>0</v>
      </c>
      <c r="M164" s="17"/>
      <c r="N164" s="18"/>
    </row>
    <row r="165" customFormat="false" ht="20.1" hidden="false" customHeight="true" outlineLevel="0" collapsed="false">
      <c r="A165" s="57"/>
      <c r="B165" s="57"/>
      <c r="C165" s="11"/>
      <c r="D165" s="52" t="n">
        <v>2018</v>
      </c>
      <c r="E165" s="52" t="n">
        <v>2018</v>
      </c>
      <c r="F165" s="52" t="n">
        <v>2018</v>
      </c>
      <c r="G165" s="17" t="n">
        <f aca="false">H165+I165+J165+K165+L165</f>
        <v>166073</v>
      </c>
      <c r="H165" s="17" t="n">
        <v>0</v>
      </c>
      <c r="I165" s="17" t="n">
        <v>149465.7</v>
      </c>
      <c r="J165" s="17" t="n">
        <v>0</v>
      </c>
      <c r="K165" s="17" t="n">
        <v>16607.3</v>
      </c>
      <c r="L165" s="17" t="n">
        <v>0</v>
      </c>
      <c r="M165" s="17"/>
      <c r="N165" s="18"/>
    </row>
    <row r="166" customFormat="false" ht="13.9" hidden="false" customHeight="true" outlineLevel="0" collapsed="false">
      <c r="A166" s="14" t="s">
        <v>203</v>
      </c>
      <c r="B166" s="14"/>
      <c r="C166" s="11"/>
      <c r="D166" s="10"/>
      <c r="E166" s="10"/>
      <c r="F166" s="10"/>
      <c r="G166" s="56"/>
      <c r="H166" s="56"/>
      <c r="I166" s="56"/>
      <c r="J166" s="56"/>
      <c r="K166" s="56"/>
      <c r="L166" s="56"/>
      <c r="M166" s="56"/>
    </row>
    <row r="167" customFormat="false" ht="59.65" hidden="false" customHeight="true" outlineLevel="0" collapsed="false">
      <c r="A167" s="26" t="s">
        <v>246</v>
      </c>
      <c r="B167" s="26"/>
      <c r="C167" s="11"/>
      <c r="D167" s="12" t="n">
        <v>2016</v>
      </c>
      <c r="E167" s="12" t="n">
        <v>2016</v>
      </c>
      <c r="F167" s="12" t="n">
        <v>2016</v>
      </c>
      <c r="G167" s="25" t="n">
        <f aca="false">SUM(H167:L167)</f>
        <v>2161.96304</v>
      </c>
      <c r="H167" s="25" t="n">
        <v>0</v>
      </c>
      <c r="I167" s="25" t="n">
        <v>1945.764</v>
      </c>
      <c r="J167" s="25" t="n">
        <v>0</v>
      </c>
      <c r="K167" s="25" t="n">
        <v>216.19904</v>
      </c>
      <c r="L167" s="25" t="n">
        <v>0</v>
      </c>
      <c r="M167" s="25"/>
    </row>
    <row r="168" customFormat="false" ht="27.95" hidden="false" customHeight="true" outlineLevel="0" collapsed="false">
      <c r="A168" s="26" t="s">
        <v>247</v>
      </c>
      <c r="B168" s="26"/>
      <c r="C168" s="11"/>
      <c r="D168" s="12" t="n">
        <v>2016</v>
      </c>
      <c r="E168" s="12" t="n">
        <v>2016</v>
      </c>
      <c r="F168" s="12" t="n">
        <v>2016</v>
      </c>
      <c r="G168" s="25" t="n">
        <f aca="false">SUM(H168:L168)</f>
        <v>17354.13209</v>
      </c>
      <c r="H168" s="25" t="n">
        <v>0</v>
      </c>
      <c r="I168" s="25" t="n">
        <v>15618.717</v>
      </c>
      <c r="J168" s="25" t="n">
        <v>0</v>
      </c>
      <c r="K168" s="25" t="n">
        <v>1735.41509</v>
      </c>
      <c r="L168" s="25" t="n">
        <v>0</v>
      </c>
      <c r="M168" s="25"/>
    </row>
    <row r="169" customFormat="false" ht="76.35" hidden="false" customHeight="true" outlineLevel="0" collapsed="false">
      <c r="A169" s="26" t="s">
        <v>248</v>
      </c>
      <c r="B169" s="26"/>
      <c r="C169" s="11"/>
      <c r="D169" s="12" t="n">
        <v>2016</v>
      </c>
      <c r="E169" s="12" t="n">
        <v>2016</v>
      </c>
      <c r="F169" s="12" t="n">
        <v>2016</v>
      </c>
      <c r="G169" s="25" t="n">
        <f aca="false">SUM(H169:L169)</f>
        <v>11101.98</v>
      </c>
      <c r="H169" s="25" t="n">
        <v>0</v>
      </c>
      <c r="I169" s="25" t="n">
        <v>9991.782</v>
      </c>
      <c r="J169" s="25" t="n">
        <v>0</v>
      </c>
      <c r="K169" s="25" t="n">
        <v>1110.198</v>
      </c>
      <c r="L169" s="25" t="n">
        <v>0</v>
      </c>
      <c r="M169" s="25"/>
    </row>
    <row r="170" customFormat="false" ht="26.1" hidden="false" customHeight="true" outlineLevel="0" collapsed="false">
      <c r="A170" s="57" t="s">
        <v>249</v>
      </c>
      <c r="B170" s="57"/>
      <c r="C170" s="69" t="s">
        <v>47</v>
      </c>
      <c r="D170" s="52" t="n">
        <v>2016</v>
      </c>
      <c r="E170" s="52" t="n">
        <v>2018</v>
      </c>
      <c r="F170" s="52" t="n">
        <v>2016</v>
      </c>
      <c r="G170" s="53" t="n">
        <f aca="false">G173+G175+G176</f>
        <v>1532.49058</v>
      </c>
      <c r="H170" s="53" t="n">
        <v>0</v>
      </c>
      <c r="I170" s="53" t="n">
        <v>139.852</v>
      </c>
      <c r="J170" s="53" t="n">
        <v>0</v>
      </c>
      <c r="K170" s="53" t="n">
        <v>1392.63858</v>
      </c>
      <c r="L170" s="53" t="n">
        <v>0</v>
      </c>
      <c r="M170" s="53"/>
    </row>
    <row r="171" customFormat="false" ht="23.1" hidden="false" customHeight="true" outlineLevel="0" collapsed="false">
      <c r="A171" s="57"/>
      <c r="B171" s="57"/>
      <c r="C171" s="69"/>
      <c r="D171" s="52"/>
      <c r="E171" s="52"/>
      <c r="F171" s="52" t="n">
        <v>2017</v>
      </c>
      <c r="G171" s="53" t="n">
        <v>0</v>
      </c>
      <c r="H171" s="53" t="n">
        <v>0</v>
      </c>
      <c r="I171" s="53" t="n">
        <v>0</v>
      </c>
      <c r="J171" s="53" t="n">
        <v>0</v>
      </c>
      <c r="K171" s="53" t="n">
        <v>0</v>
      </c>
      <c r="L171" s="53" t="n">
        <v>0</v>
      </c>
      <c r="M171" s="53"/>
    </row>
    <row r="172" customFormat="false" ht="22.35" hidden="false" customHeight="true" outlineLevel="0" collapsed="false">
      <c r="A172" s="57"/>
      <c r="B172" s="57"/>
      <c r="C172" s="69" t="s">
        <v>47</v>
      </c>
      <c r="D172" s="52"/>
      <c r="E172" s="52"/>
      <c r="F172" s="52" t="n">
        <v>2018</v>
      </c>
      <c r="G172" s="53" t="n">
        <v>5000</v>
      </c>
      <c r="H172" s="53" t="n">
        <v>0</v>
      </c>
      <c r="I172" s="53" t="n">
        <v>4350</v>
      </c>
      <c r="J172" s="53" t="n">
        <v>0</v>
      </c>
      <c r="K172" s="53" t="n">
        <v>650</v>
      </c>
      <c r="L172" s="53" t="n">
        <v>0</v>
      </c>
      <c r="M172" s="53"/>
    </row>
    <row r="173" customFormat="false" ht="23.85" hidden="false" customHeight="true" outlineLevel="0" collapsed="false">
      <c r="A173" s="26" t="s">
        <v>250</v>
      </c>
      <c r="B173" s="26"/>
      <c r="C173" s="11" t="s">
        <v>47</v>
      </c>
      <c r="D173" s="12" t="n">
        <v>2016</v>
      </c>
      <c r="E173" s="12" t="n">
        <v>2016</v>
      </c>
      <c r="F173" s="12" t="n">
        <v>2016</v>
      </c>
      <c r="G173" s="25" t="n">
        <v>199.72858</v>
      </c>
      <c r="H173" s="25" t="n">
        <v>0</v>
      </c>
      <c r="I173" s="25" t="n">
        <v>0</v>
      </c>
      <c r="J173" s="25" t="n">
        <v>0</v>
      </c>
      <c r="K173" s="25" t="n">
        <v>199.72858</v>
      </c>
      <c r="L173" s="25" t="n">
        <v>0</v>
      </c>
      <c r="M173" s="25"/>
    </row>
    <row r="174" customFormat="false" ht="29.1" hidden="false" customHeight="true" outlineLevel="0" collapsed="false">
      <c r="A174" s="26"/>
      <c r="B174" s="26"/>
      <c r="C174" s="11"/>
      <c r="D174" s="12" t="n">
        <v>2018</v>
      </c>
      <c r="E174" s="12" t="n">
        <v>2018</v>
      </c>
      <c r="F174" s="12" t="n">
        <v>2018</v>
      </c>
      <c r="G174" s="25" t="n">
        <v>5000</v>
      </c>
      <c r="H174" s="25" t="n">
        <v>0</v>
      </c>
      <c r="I174" s="25" t="n">
        <v>4350</v>
      </c>
      <c r="J174" s="25" t="n">
        <v>0</v>
      </c>
      <c r="K174" s="25" t="n">
        <v>650</v>
      </c>
      <c r="L174" s="25" t="n">
        <v>0</v>
      </c>
      <c r="M174" s="25"/>
    </row>
    <row r="175" customFormat="false" ht="37.35" hidden="false" customHeight="true" outlineLevel="0" collapsed="false">
      <c r="A175" s="26" t="s">
        <v>251</v>
      </c>
      <c r="B175" s="26"/>
      <c r="C175" s="11"/>
      <c r="D175" s="12" t="n">
        <v>2016</v>
      </c>
      <c r="E175" s="12" t="n">
        <v>2016</v>
      </c>
      <c r="F175" s="12" t="n">
        <v>2016</v>
      </c>
      <c r="G175" s="25" t="n">
        <v>239.852</v>
      </c>
      <c r="H175" s="25" t="n">
        <v>0</v>
      </c>
      <c r="I175" s="25" t="n">
        <v>139.852</v>
      </c>
      <c r="J175" s="25" t="n">
        <v>0</v>
      </c>
      <c r="K175" s="25" t="n">
        <v>100</v>
      </c>
      <c r="L175" s="25" t="n">
        <v>0</v>
      </c>
      <c r="M175" s="25"/>
    </row>
    <row r="176" customFormat="false" ht="19.35" hidden="false" customHeight="true" outlineLevel="0" collapsed="false">
      <c r="A176" s="26" t="s">
        <v>252</v>
      </c>
      <c r="B176" s="26"/>
      <c r="C176" s="11"/>
      <c r="D176" s="12" t="n">
        <v>2016</v>
      </c>
      <c r="E176" s="12" t="n">
        <v>2017</v>
      </c>
      <c r="F176" s="12" t="n">
        <v>2016</v>
      </c>
      <c r="G176" s="25" t="n">
        <v>1092.91</v>
      </c>
      <c r="H176" s="25" t="n">
        <v>0</v>
      </c>
      <c r="I176" s="25" t="n">
        <v>0</v>
      </c>
      <c r="J176" s="25" t="n">
        <v>0</v>
      </c>
      <c r="K176" s="25" t="n">
        <v>1092.91</v>
      </c>
      <c r="L176" s="25" t="n">
        <v>0</v>
      </c>
      <c r="M176" s="25"/>
    </row>
    <row r="177" customFormat="false" ht="18.6" hidden="false" customHeight="true" outlineLevel="0" collapsed="false">
      <c r="A177" s="26"/>
      <c r="B177" s="26"/>
      <c r="C177" s="11"/>
      <c r="D177" s="12"/>
      <c r="E177" s="12"/>
      <c r="F177" s="12" t="n">
        <v>2017</v>
      </c>
      <c r="G177" s="25" t="n">
        <v>0</v>
      </c>
      <c r="H177" s="25" t="n">
        <v>0</v>
      </c>
      <c r="I177" s="25" t="n">
        <v>0</v>
      </c>
      <c r="J177" s="25" t="n">
        <v>0</v>
      </c>
      <c r="K177" s="25" t="n">
        <v>0</v>
      </c>
      <c r="L177" s="25" t="n">
        <v>0</v>
      </c>
      <c r="M177" s="25"/>
    </row>
    <row r="178" customFormat="false" ht="23.85" hidden="false" customHeight="true" outlineLevel="0" collapsed="false">
      <c r="A178" s="57" t="s">
        <v>253</v>
      </c>
      <c r="B178" s="57"/>
      <c r="C178" s="69" t="s">
        <v>47</v>
      </c>
      <c r="D178" s="52" t="n">
        <v>2017</v>
      </c>
      <c r="E178" s="52" t="n">
        <v>2018</v>
      </c>
      <c r="F178" s="52" t="n">
        <v>2017</v>
      </c>
      <c r="G178" s="53" t="n">
        <v>0</v>
      </c>
      <c r="H178" s="53" t="n">
        <v>0</v>
      </c>
      <c r="I178" s="53" t="n">
        <v>0</v>
      </c>
      <c r="J178" s="53" t="n">
        <v>0</v>
      </c>
      <c r="K178" s="53" t="n">
        <v>0</v>
      </c>
      <c r="L178" s="53" t="n">
        <v>0</v>
      </c>
      <c r="M178" s="53"/>
    </row>
    <row r="179" customFormat="false" ht="27.6" hidden="false" customHeight="true" outlineLevel="0" collapsed="false">
      <c r="A179" s="57"/>
      <c r="B179" s="57"/>
      <c r="C179" s="69"/>
      <c r="D179" s="52"/>
      <c r="E179" s="52"/>
      <c r="F179" s="52" t="n">
        <v>2018</v>
      </c>
      <c r="G179" s="53" t="n">
        <v>10000</v>
      </c>
      <c r="H179" s="53" t="n">
        <v>0</v>
      </c>
      <c r="I179" s="53" t="n">
        <v>8700</v>
      </c>
      <c r="J179" s="53" t="n">
        <v>0</v>
      </c>
      <c r="K179" s="53" t="n">
        <v>1300</v>
      </c>
      <c r="L179" s="53" t="n">
        <v>0</v>
      </c>
      <c r="M179" s="53"/>
    </row>
    <row r="180" customFormat="false" ht="60.4" hidden="true" customHeight="true" outlineLevel="0" collapsed="false">
      <c r="A180" s="26" t="s">
        <v>151</v>
      </c>
      <c r="B180" s="26"/>
      <c r="C180" s="11" t="s">
        <v>47</v>
      </c>
      <c r="D180" s="12" t="n">
        <v>2017</v>
      </c>
      <c r="E180" s="12" t="n">
        <v>2017</v>
      </c>
      <c r="F180" s="12" t="n">
        <v>2017</v>
      </c>
      <c r="G180" s="25" t="n">
        <v>6000</v>
      </c>
      <c r="H180" s="25" t="n">
        <v>0</v>
      </c>
      <c r="I180" s="25" t="n">
        <v>5220</v>
      </c>
      <c r="J180" s="25" t="n">
        <v>0</v>
      </c>
      <c r="K180" s="25" t="n">
        <v>780</v>
      </c>
      <c r="L180" s="25" t="n">
        <v>0</v>
      </c>
      <c r="M180" s="25"/>
    </row>
    <row r="181" customFormat="false" ht="36.6" hidden="false" customHeight="true" outlineLevel="0" collapsed="false">
      <c r="A181" s="57" t="s">
        <v>254</v>
      </c>
      <c r="B181" s="57"/>
      <c r="C181" s="11" t="s">
        <v>47</v>
      </c>
      <c r="D181" s="52" t="n">
        <v>2016</v>
      </c>
      <c r="E181" s="52" t="n">
        <v>2016</v>
      </c>
      <c r="F181" s="52" t="n">
        <v>2016</v>
      </c>
      <c r="G181" s="53" t="n">
        <v>0</v>
      </c>
      <c r="H181" s="53" t="n">
        <v>0</v>
      </c>
      <c r="I181" s="53" t="n">
        <v>0</v>
      </c>
      <c r="J181" s="53" t="n">
        <v>0</v>
      </c>
      <c r="K181" s="53" t="n">
        <v>0</v>
      </c>
      <c r="L181" s="53" t="n">
        <v>0</v>
      </c>
      <c r="M181" s="53"/>
    </row>
    <row r="182" customFormat="false" ht="28.35" hidden="false" customHeight="true" outlineLevel="0" collapsed="false">
      <c r="A182" s="57"/>
      <c r="B182" s="57"/>
      <c r="C182" s="11"/>
      <c r="D182" s="52" t="n">
        <v>2017</v>
      </c>
      <c r="E182" s="52" t="n">
        <v>2017</v>
      </c>
      <c r="F182" s="52" t="n">
        <v>2017</v>
      </c>
      <c r="G182" s="53" t="n">
        <v>0</v>
      </c>
      <c r="H182" s="53" t="n">
        <v>0</v>
      </c>
      <c r="I182" s="53" t="n">
        <v>0</v>
      </c>
      <c r="J182" s="53" t="n">
        <v>0</v>
      </c>
      <c r="K182" s="53" t="n">
        <v>0</v>
      </c>
      <c r="L182" s="53" t="n">
        <v>0</v>
      </c>
      <c r="M182" s="25"/>
    </row>
    <row r="183" customFormat="false" ht="26.1" hidden="false" customHeight="true" outlineLevel="0" collapsed="false">
      <c r="A183" s="57" t="s">
        <v>255</v>
      </c>
      <c r="B183" s="57"/>
      <c r="C183" s="11" t="s">
        <v>47</v>
      </c>
      <c r="D183" s="52" t="n">
        <v>2016</v>
      </c>
      <c r="E183" s="52" t="n">
        <v>2017</v>
      </c>
      <c r="F183" s="52" t="n">
        <v>2016</v>
      </c>
      <c r="G183" s="53" t="n">
        <f aca="false">G186+G188</f>
        <v>689.2704</v>
      </c>
      <c r="H183" s="53" t="n">
        <f aca="false">H186+H188</f>
        <v>0</v>
      </c>
      <c r="I183" s="53" t="n">
        <f aca="false">I186+I188</f>
        <v>0</v>
      </c>
      <c r="J183" s="53" t="n">
        <f aca="false">J186+J188</f>
        <v>0</v>
      </c>
      <c r="K183" s="53" t="n">
        <f aca="false">K186+K188</f>
        <v>689.2704</v>
      </c>
      <c r="L183" s="53" t="n">
        <f aca="false">L186+L188</f>
        <v>0</v>
      </c>
      <c r="M183" s="53"/>
    </row>
    <row r="184" customFormat="false" ht="23.1" hidden="false" customHeight="true" outlineLevel="0" collapsed="false">
      <c r="A184" s="57"/>
      <c r="B184" s="57"/>
      <c r="C184" s="11"/>
      <c r="D184" s="52"/>
      <c r="E184" s="52"/>
      <c r="F184" s="52" t="n">
        <v>2017</v>
      </c>
      <c r="G184" s="53" t="n">
        <v>0</v>
      </c>
      <c r="H184" s="53" t="n">
        <v>0</v>
      </c>
      <c r="I184" s="53" t="n">
        <v>0</v>
      </c>
      <c r="J184" s="53" t="n">
        <v>0</v>
      </c>
      <c r="K184" s="53" t="n">
        <v>0</v>
      </c>
      <c r="L184" s="53" t="n">
        <v>0</v>
      </c>
      <c r="M184" s="53"/>
    </row>
    <row r="185" customFormat="false" ht="17.1" hidden="false" customHeight="true" outlineLevel="0" collapsed="false">
      <c r="A185" s="26" t="s">
        <v>256</v>
      </c>
      <c r="B185" s="26"/>
      <c r="C185" s="11" t="s">
        <v>47</v>
      </c>
      <c r="D185" s="12" t="n">
        <v>2016</v>
      </c>
      <c r="E185" s="12" t="n">
        <v>2017</v>
      </c>
      <c r="F185" s="12" t="n">
        <v>2017</v>
      </c>
      <c r="G185" s="25" t="n">
        <v>0</v>
      </c>
      <c r="H185" s="25" t="n">
        <v>0</v>
      </c>
      <c r="I185" s="25" t="n">
        <v>0</v>
      </c>
      <c r="J185" s="27" t="n">
        <v>0</v>
      </c>
      <c r="K185" s="25" t="n">
        <v>0</v>
      </c>
      <c r="L185" s="25" t="n">
        <v>0</v>
      </c>
      <c r="M185" s="25"/>
    </row>
    <row r="186" customFormat="false" ht="16.35" hidden="false" customHeight="true" outlineLevel="0" collapsed="false">
      <c r="A186" s="26"/>
      <c r="B186" s="26"/>
      <c r="C186" s="11"/>
      <c r="D186" s="12"/>
      <c r="E186" s="12"/>
      <c r="F186" s="12" t="n">
        <v>2016</v>
      </c>
      <c r="G186" s="25" t="n">
        <v>69.2704</v>
      </c>
      <c r="H186" s="25" t="n">
        <v>0</v>
      </c>
      <c r="I186" s="25" t="n">
        <v>0</v>
      </c>
      <c r="J186" s="27" t="n">
        <v>0</v>
      </c>
      <c r="K186" s="25" t="n">
        <v>69.2704</v>
      </c>
      <c r="L186" s="25" t="n">
        <v>0</v>
      </c>
      <c r="M186" s="25"/>
    </row>
    <row r="187" customFormat="false" ht="22.35" hidden="false" customHeight="true" outlineLevel="0" collapsed="false">
      <c r="A187" s="26" t="s">
        <v>257</v>
      </c>
      <c r="B187" s="26"/>
      <c r="C187" s="11"/>
      <c r="D187" s="12" t="n">
        <v>2017</v>
      </c>
      <c r="E187" s="12" t="n">
        <v>2017</v>
      </c>
      <c r="F187" s="70" t="n">
        <v>2017</v>
      </c>
      <c r="G187" s="27" t="n">
        <v>0</v>
      </c>
      <c r="H187" s="27" t="n">
        <v>0</v>
      </c>
      <c r="I187" s="27" t="n">
        <v>0</v>
      </c>
      <c r="J187" s="27" t="n">
        <v>0</v>
      </c>
      <c r="K187" s="27" t="n">
        <v>0</v>
      </c>
      <c r="L187" s="27" t="n">
        <v>0</v>
      </c>
      <c r="M187" s="27"/>
    </row>
    <row r="188" customFormat="false" ht="27.95" hidden="false" customHeight="true" outlineLevel="0" collapsed="false">
      <c r="A188" s="26" t="s">
        <v>258</v>
      </c>
      <c r="B188" s="26"/>
      <c r="C188" s="11"/>
      <c r="D188" s="12" t="n">
        <v>2016</v>
      </c>
      <c r="E188" s="12" t="n">
        <v>2016</v>
      </c>
      <c r="F188" s="70" t="n">
        <v>2016</v>
      </c>
      <c r="G188" s="27" t="n">
        <v>620</v>
      </c>
      <c r="H188" s="27" t="n">
        <v>0</v>
      </c>
      <c r="I188" s="27" t="n">
        <v>0</v>
      </c>
      <c r="J188" s="27" t="n">
        <v>0</v>
      </c>
      <c r="K188" s="27" t="n">
        <v>620</v>
      </c>
      <c r="L188" s="27" t="n">
        <v>0</v>
      </c>
      <c r="M188" s="27"/>
    </row>
    <row r="189" customFormat="false" ht="35.85" hidden="false" customHeight="true" outlineLevel="0" collapsed="false">
      <c r="A189" s="57" t="s">
        <v>259</v>
      </c>
      <c r="B189" s="57"/>
      <c r="C189" s="69" t="s">
        <v>47</v>
      </c>
      <c r="D189" s="52" t="n">
        <v>2016</v>
      </c>
      <c r="E189" s="52" t="n">
        <v>2016</v>
      </c>
      <c r="F189" s="71" t="n">
        <v>2016</v>
      </c>
      <c r="G189" s="72" t="n">
        <f aca="false">G191+G193</f>
        <v>129.8</v>
      </c>
      <c r="H189" s="72" t="n">
        <f aca="false">H191+H193</f>
        <v>0</v>
      </c>
      <c r="I189" s="72" t="n">
        <f aca="false">I191+I193</f>
        <v>0</v>
      </c>
      <c r="J189" s="72" t="n">
        <f aca="false">J191+J193</f>
        <v>0</v>
      </c>
      <c r="K189" s="72" t="n">
        <f aca="false">K191+K193</f>
        <v>129.8</v>
      </c>
      <c r="L189" s="72" t="n">
        <f aca="false">L191+L193</f>
        <v>0</v>
      </c>
      <c r="M189" s="72"/>
    </row>
    <row r="190" customFormat="false" ht="26.85" hidden="false" customHeight="true" outlineLevel="0" collapsed="false">
      <c r="A190" s="57"/>
      <c r="B190" s="57"/>
      <c r="C190" s="69"/>
      <c r="D190" s="52" t="n">
        <v>2017</v>
      </c>
      <c r="E190" s="52" t="n">
        <v>2017</v>
      </c>
      <c r="F190" s="71" t="n">
        <v>2017</v>
      </c>
      <c r="G190" s="72" t="n">
        <v>0</v>
      </c>
      <c r="H190" s="72" t="n">
        <v>0</v>
      </c>
      <c r="I190" s="72" t="n">
        <v>0</v>
      </c>
      <c r="J190" s="72" t="n">
        <v>0</v>
      </c>
      <c r="K190" s="72" t="n">
        <v>0</v>
      </c>
      <c r="L190" s="72" t="n">
        <v>0</v>
      </c>
      <c r="M190" s="72"/>
    </row>
    <row r="191" customFormat="false" ht="22.35" hidden="false" customHeight="true" outlineLevel="0" collapsed="false">
      <c r="A191" s="26" t="s">
        <v>260</v>
      </c>
      <c r="B191" s="26"/>
      <c r="C191" s="11" t="s">
        <v>47</v>
      </c>
      <c r="D191" s="12" t="n">
        <v>2016</v>
      </c>
      <c r="E191" s="12" t="n">
        <v>2017</v>
      </c>
      <c r="F191" s="70" t="n">
        <v>2016</v>
      </c>
      <c r="G191" s="27" t="n">
        <v>0</v>
      </c>
      <c r="H191" s="27" t="n">
        <v>0</v>
      </c>
      <c r="I191" s="27" t="n">
        <v>0</v>
      </c>
      <c r="J191" s="27" t="n">
        <v>0</v>
      </c>
      <c r="K191" s="27" t="n">
        <v>0</v>
      </c>
      <c r="L191" s="27" t="n">
        <v>0</v>
      </c>
      <c r="M191" s="27"/>
    </row>
    <row r="192" customFormat="false" ht="24.6" hidden="false" customHeight="true" outlineLevel="0" collapsed="false">
      <c r="A192" s="26"/>
      <c r="B192" s="26"/>
      <c r="C192" s="11"/>
      <c r="D192" s="12"/>
      <c r="E192" s="12"/>
      <c r="F192" s="70" t="n">
        <v>2017</v>
      </c>
      <c r="G192" s="27" t="n">
        <v>0</v>
      </c>
      <c r="H192" s="27" t="n">
        <v>0</v>
      </c>
      <c r="I192" s="27" t="n">
        <v>0</v>
      </c>
      <c r="J192" s="27" t="n">
        <v>0</v>
      </c>
      <c r="K192" s="27" t="n">
        <v>0</v>
      </c>
      <c r="L192" s="27" t="n">
        <v>0</v>
      </c>
      <c r="M192" s="27"/>
    </row>
    <row r="193" customFormat="false" ht="16.35" hidden="false" customHeight="true" outlineLevel="0" collapsed="false">
      <c r="A193" s="26" t="s">
        <v>261</v>
      </c>
      <c r="B193" s="26"/>
      <c r="C193" s="11"/>
      <c r="D193" s="12" t="n">
        <v>2016</v>
      </c>
      <c r="E193" s="12" t="n">
        <v>2016</v>
      </c>
      <c r="F193" s="70" t="n">
        <v>2016</v>
      </c>
      <c r="G193" s="27" t="n">
        <v>129.8</v>
      </c>
      <c r="H193" s="27" t="n">
        <v>0</v>
      </c>
      <c r="I193" s="27" t="n">
        <v>0</v>
      </c>
      <c r="J193" s="27" t="n">
        <v>0</v>
      </c>
      <c r="K193" s="27" t="n">
        <v>129.8</v>
      </c>
      <c r="L193" s="27" t="n">
        <v>0</v>
      </c>
      <c r="M193" s="27"/>
    </row>
    <row r="194" s="68" customFormat="true" ht="26.65" hidden="false" customHeight="true" outlineLevel="0" collapsed="false">
      <c r="A194" s="63" t="s">
        <v>164</v>
      </c>
      <c r="B194" s="63"/>
      <c r="C194" s="64"/>
      <c r="D194" s="65"/>
      <c r="E194" s="65"/>
      <c r="F194" s="73"/>
      <c r="G194" s="74" t="n">
        <f aca="false">G141+G142+G143</f>
        <v>227023.63398</v>
      </c>
      <c r="H194" s="74" t="n">
        <f aca="false">H141+H142+H143</f>
        <v>0</v>
      </c>
      <c r="I194" s="74" t="n">
        <f aca="false">I141+I142+I143</f>
        <v>190211.815</v>
      </c>
      <c r="J194" s="74" t="n">
        <f aca="false">J141+J142+J143</f>
        <v>0</v>
      </c>
      <c r="K194" s="74" t="n">
        <f aca="false">K141+K142+K143</f>
        <v>36811.81898</v>
      </c>
      <c r="L194" s="74" t="n">
        <f aca="false">L141+L142+L143</f>
        <v>0</v>
      </c>
      <c r="M194" s="74"/>
    </row>
  </sheetData>
  <mergeCells count="367">
    <mergeCell ref="B1:L1"/>
    <mergeCell ref="A2:L2"/>
    <mergeCell ref="M2:M3"/>
    <mergeCell ref="A3:L3"/>
    <mergeCell ref="A4:B5"/>
    <mergeCell ref="C4:C5"/>
    <mergeCell ref="D4:E4"/>
    <mergeCell ref="F4:F5"/>
    <mergeCell ref="H4:M4"/>
    <mergeCell ref="L5:M5"/>
    <mergeCell ref="A6:B6"/>
    <mergeCell ref="L6:M6"/>
    <mergeCell ref="A7:B9"/>
    <mergeCell ref="C7:C9"/>
    <mergeCell ref="D7:D9"/>
    <mergeCell ref="E7:E9"/>
    <mergeCell ref="A10:B10"/>
    <mergeCell ref="A11:B13"/>
    <mergeCell ref="C11:C13"/>
    <mergeCell ref="D11:D13"/>
    <mergeCell ref="E11:E13"/>
    <mergeCell ref="L11:M11"/>
    <mergeCell ref="L12:M12"/>
    <mergeCell ref="L13:M13"/>
    <mergeCell ref="A14:B16"/>
    <mergeCell ref="C14:C16"/>
    <mergeCell ref="D14:D16"/>
    <mergeCell ref="E14:E16"/>
    <mergeCell ref="L14:M14"/>
    <mergeCell ref="L15:M15"/>
    <mergeCell ref="L16:M16"/>
    <mergeCell ref="A17:B19"/>
    <mergeCell ref="C17:C19"/>
    <mergeCell ref="D17:D19"/>
    <mergeCell ref="E17:E19"/>
    <mergeCell ref="L17:M17"/>
    <mergeCell ref="L18:M18"/>
    <mergeCell ref="L19:M19"/>
    <mergeCell ref="A20:B20"/>
    <mergeCell ref="A21:B21"/>
    <mergeCell ref="A22:B22"/>
    <mergeCell ref="L22:M22"/>
    <mergeCell ref="A23:B25"/>
    <mergeCell ref="C23:C25"/>
    <mergeCell ref="D23:D25"/>
    <mergeCell ref="E23:E25"/>
    <mergeCell ref="L23:M23"/>
    <mergeCell ref="L24:M24"/>
    <mergeCell ref="L25:M25"/>
    <mergeCell ref="A26:B28"/>
    <mergeCell ref="C26:C28"/>
    <mergeCell ref="D26:D28"/>
    <mergeCell ref="E26:E28"/>
    <mergeCell ref="L26:M26"/>
    <mergeCell ref="L27:M27"/>
    <mergeCell ref="L28:M28"/>
    <mergeCell ref="A29:B31"/>
    <mergeCell ref="C29:C31"/>
    <mergeCell ref="D29:D31"/>
    <mergeCell ref="E29:E31"/>
    <mergeCell ref="L29:M29"/>
    <mergeCell ref="L30:M30"/>
    <mergeCell ref="L31:M31"/>
    <mergeCell ref="A32:B34"/>
    <mergeCell ref="C32:C34"/>
    <mergeCell ref="D32:D34"/>
    <mergeCell ref="E32:E34"/>
    <mergeCell ref="L32:M32"/>
    <mergeCell ref="L33:M33"/>
    <mergeCell ref="L34:M34"/>
    <mergeCell ref="A35:B37"/>
    <mergeCell ref="C35:C37"/>
    <mergeCell ref="D35:D37"/>
    <mergeCell ref="E35:E37"/>
    <mergeCell ref="L35:M35"/>
    <mergeCell ref="L36:M36"/>
    <mergeCell ref="L37:M37"/>
    <mergeCell ref="A38:B40"/>
    <mergeCell ref="C38:C40"/>
    <mergeCell ref="D38:D40"/>
    <mergeCell ref="E38:E40"/>
    <mergeCell ref="L38:M38"/>
    <mergeCell ref="L39:M39"/>
    <mergeCell ref="L40:M40"/>
    <mergeCell ref="A41:B43"/>
    <mergeCell ref="C41:C43"/>
    <mergeCell ref="D41:D43"/>
    <mergeCell ref="E41:E43"/>
    <mergeCell ref="L41:M41"/>
    <mergeCell ref="L42:M42"/>
    <mergeCell ref="L43:M43"/>
    <mergeCell ref="A44:B46"/>
    <mergeCell ref="C44:C46"/>
    <mergeCell ref="D44:D46"/>
    <mergeCell ref="E44:E46"/>
    <mergeCell ref="L44:M44"/>
    <mergeCell ref="L45:M45"/>
    <mergeCell ref="L46:M46"/>
    <mergeCell ref="A47:B49"/>
    <mergeCell ref="C47:C49"/>
    <mergeCell ref="D47:D49"/>
    <mergeCell ref="E47:E49"/>
    <mergeCell ref="L47:M47"/>
    <mergeCell ref="L48:M48"/>
    <mergeCell ref="L49:M49"/>
    <mergeCell ref="A50:B52"/>
    <mergeCell ref="C50:C52"/>
    <mergeCell ref="D50:D52"/>
    <mergeCell ref="E50:E52"/>
    <mergeCell ref="L50:M50"/>
    <mergeCell ref="L51:M51"/>
    <mergeCell ref="L52:M52"/>
    <mergeCell ref="A53:B55"/>
    <mergeCell ref="C53:C55"/>
    <mergeCell ref="D53:D55"/>
    <mergeCell ref="E53:E55"/>
    <mergeCell ref="L53:M53"/>
    <mergeCell ref="L54:M54"/>
    <mergeCell ref="L55:M55"/>
    <mergeCell ref="A56:B58"/>
    <mergeCell ref="C56:C58"/>
    <mergeCell ref="D56:D58"/>
    <mergeCell ref="E56:E58"/>
    <mergeCell ref="L56:M56"/>
    <mergeCell ref="L57:M57"/>
    <mergeCell ref="L58:M58"/>
    <mergeCell ref="A59:B59"/>
    <mergeCell ref="L59:M59"/>
    <mergeCell ref="A60:B60"/>
    <mergeCell ref="L60:M60"/>
    <mergeCell ref="A61:B61"/>
    <mergeCell ref="A62:B62"/>
    <mergeCell ref="L62:M62"/>
    <mergeCell ref="A63:B63"/>
    <mergeCell ref="L63:M63"/>
    <mergeCell ref="A64:B64"/>
    <mergeCell ref="L64:M64"/>
    <mergeCell ref="A65:B65"/>
    <mergeCell ref="L65:M65"/>
    <mergeCell ref="A66:B66"/>
    <mergeCell ref="L66:M66"/>
    <mergeCell ref="A67:B67"/>
    <mergeCell ref="L67:M67"/>
    <mergeCell ref="A68:B68"/>
    <mergeCell ref="L68:M68"/>
    <mergeCell ref="A69:B69"/>
    <mergeCell ref="L69:M69"/>
    <mergeCell ref="A70:B70"/>
    <mergeCell ref="L70:M70"/>
    <mergeCell ref="A71:B71"/>
    <mergeCell ref="L71:M71"/>
    <mergeCell ref="A72:B72"/>
    <mergeCell ref="L72:M72"/>
    <mergeCell ref="A73:B73"/>
    <mergeCell ref="L73:M73"/>
    <mergeCell ref="A74:B74"/>
    <mergeCell ref="L74:M74"/>
    <mergeCell ref="A75:B75"/>
    <mergeCell ref="A76:B76"/>
    <mergeCell ref="A77:B77"/>
    <mergeCell ref="L77:M77"/>
    <mergeCell ref="A78:B80"/>
    <mergeCell ref="C78:C80"/>
    <mergeCell ref="D78:D80"/>
    <mergeCell ref="E78:E80"/>
    <mergeCell ref="L78:M78"/>
    <mergeCell ref="L79:M79"/>
    <mergeCell ref="L80:M80"/>
    <mergeCell ref="A81:B83"/>
    <mergeCell ref="C81:C83"/>
    <mergeCell ref="D81:D83"/>
    <mergeCell ref="E81:E83"/>
    <mergeCell ref="L81:M81"/>
    <mergeCell ref="L82:M82"/>
    <mergeCell ref="L83:M83"/>
    <mergeCell ref="A84:B86"/>
    <mergeCell ref="C84:C86"/>
    <mergeCell ref="D84:D86"/>
    <mergeCell ref="E84:E86"/>
    <mergeCell ref="L84:M84"/>
    <mergeCell ref="L85:M85"/>
    <mergeCell ref="L86:M86"/>
    <mergeCell ref="A87:B89"/>
    <mergeCell ref="C87:C89"/>
    <mergeCell ref="D87:D89"/>
    <mergeCell ref="E87:E89"/>
    <mergeCell ref="L87:M87"/>
    <mergeCell ref="L88:M88"/>
    <mergeCell ref="L89:M89"/>
    <mergeCell ref="A90:B90"/>
    <mergeCell ref="L90:M90"/>
    <mergeCell ref="A91:B92"/>
    <mergeCell ref="C91:C92"/>
    <mergeCell ref="D91:D92"/>
    <mergeCell ref="E91:E92"/>
    <mergeCell ref="L91:M91"/>
    <mergeCell ref="A93:B93"/>
    <mergeCell ref="L93:M93"/>
    <mergeCell ref="A94:B94"/>
    <mergeCell ref="A95:B95"/>
    <mergeCell ref="L95:M95"/>
    <mergeCell ref="A96:B98"/>
    <mergeCell ref="C96:C98"/>
    <mergeCell ref="D96:D98"/>
    <mergeCell ref="E96:E98"/>
    <mergeCell ref="L96:M96"/>
    <mergeCell ref="L97:M97"/>
    <mergeCell ref="L98:M98"/>
    <mergeCell ref="A99:B101"/>
    <mergeCell ref="C99:C101"/>
    <mergeCell ref="D99:D101"/>
    <mergeCell ref="E99:E101"/>
    <mergeCell ref="L99:M99"/>
    <mergeCell ref="L100:M100"/>
    <mergeCell ref="L101:M101"/>
    <mergeCell ref="A102:B102"/>
    <mergeCell ref="L102:M102"/>
    <mergeCell ref="A103:B105"/>
    <mergeCell ref="C103:C105"/>
    <mergeCell ref="D103:D105"/>
    <mergeCell ref="E103:E105"/>
    <mergeCell ref="L104:M104"/>
    <mergeCell ref="L105:M105"/>
    <mergeCell ref="A106:B106"/>
    <mergeCell ref="C106:C108"/>
    <mergeCell ref="D106:D108"/>
    <mergeCell ref="E106:E108"/>
    <mergeCell ref="A107:B108"/>
    <mergeCell ref="L107:M107"/>
    <mergeCell ref="L108:M108"/>
    <mergeCell ref="A109:B109"/>
    <mergeCell ref="L109:M109"/>
    <mergeCell ref="A110:B110"/>
    <mergeCell ref="A111:B111"/>
    <mergeCell ref="A112:B112"/>
    <mergeCell ref="A113:B113"/>
    <mergeCell ref="A114:B114"/>
    <mergeCell ref="L114:M114"/>
    <mergeCell ref="A115:B115"/>
    <mergeCell ref="L115:M115"/>
    <mergeCell ref="A116:B116"/>
    <mergeCell ref="A117:B117"/>
    <mergeCell ref="L117:M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3"/>
    <mergeCell ref="C132:C133"/>
    <mergeCell ref="A134:B135"/>
    <mergeCell ref="C134:C135"/>
    <mergeCell ref="L134:M134"/>
    <mergeCell ref="A136:B137"/>
    <mergeCell ref="C136:C137"/>
    <mergeCell ref="L136:M136"/>
    <mergeCell ref="A138:B139"/>
    <mergeCell ref="C138:C139"/>
    <mergeCell ref="A140:B140"/>
    <mergeCell ref="A141:B143"/>
    <mergeCell ref="C141:C143"/>
    <mergeCell ref="D141:D143"/>
    <mergeCell ref="E141:E143"/>
    <mergeCell ref="A144:B144"/>
    <mergeCell ref="L144:M144"/>
    <mergeCell ref="A145:B145"/>
    <mergeCell ref="L145:M145"/>
    <mergeCell ref="A146:B146"/>
    <mergeCell ref="L146:M146"/>
    <mergeCell ref="A147:B147"/>
    <mergeCell ref="L147:M147"/>
    <mergeCell ref="A148:B148"/>
    <mergeCell ref="L148:M148"/>
    <mergeCell ref="A149:B149"/>
    <mergeCell ref="L149:M149"/>
    <mergeCell ref="A150:B150"/>
    <mergeCell ref="L150:M150"/>
    <mergeCell ref="A151:B151"/>
    <mergeCell ref="L151:M151"/>
    <mergeCell ref="A152:B152"/>
    <mergeCell ref="L152:M152"/>
    <mergeCell ref="A153:B153"/>
    <mergeCell ref="L153:M153"/>
    <mergeCell ref="A154:B154"/>
    <mergeCell ref="L154:M154"/>
    <mergeCell ref="A155:B155"/>
    <mergeCell ref="L155:M155"/>
    <mergeCell ref="A156:B156"/>
    <mergeCell ref="L156:M156"/>
    <mergeCell ref="A157:B157"/>
    <mergeCell ref="L157:M157"/>
    <mergeCell ref="A158:B158"/>
    <mergeCell ref="L158:M158"/>
    <mergeCell ref="A159:B159"/>
    <mergeCell ref="L159:M159"/>
    <mergeCell ref="A160:B160"/>
    <mergeCell ref="L160:M160"/>
    <mergeCell ref="A161:B161"/>
    <mergeCell ref="L161:M161"/>
    <mergeCell ref="A162:B162"/>
    <mergeCell ref="L162:M162"/>
    <mergeCell ref="A163:B165"/>
    <mergeCell ref="C163:C169"/>
    <mergeCell ref="A166:B166"/>
    <mergeCell ref="L166:M166"/>
    <mergeCell ref="A167:B167"/>
    <mergeCell ref="L167:M167"/>
    <mergeCell ref="A168:B168"/>
    <mergeCell ref="L168:M168"/>
    <mergeCell ref="A169:B169"/>
    <mergeCell ref="A170:B172"/>
    <mergeCell ref="C170:C172"/>
    <mergeCell ref="D170:D172"/>
    <mergeCell ref="E170:E172"/>
    <mergeCell ref="L170:M170"/>
    <mergeCell ref="L172:M172"/>
    <mergeCell ref="A173:B174"/>
    <mergeCell ref="C173:C177"/>
    <mergeCell ref="L173:M173"/>
    <mergeCell ref="L174:M174"/>
    <mergeCell ref="A175:B175"/>
    <mergeCell ref="L175:M175"/>
    <mergeCell ref="A176:B177"/>
    <mergeCell ref="D176:D177"/>
    <mergeCell ref="E176:E177"/>
    <mergeCell ref="A178:B179"/>
    <mergeCell ref="C178:C179"/>
    <mergeCell ref="D178:D179"/>
    <mergeCell ref="E178:E179"/>
    <mergeCell ref="L178:M178"/>
    <mergeCell ref="L179:M179"/>
    <mergeCell ref="A180:B180"/>
    <mergeCell ref="L180:M180"/>
    <mergeCell ref="A181:B182"/>
    <mergeCell ref="C181:C182"/>
    <mergeCell ref="L181:M181"/>
    <mergeCell ref="A183:B184"/>
    <mergeCell ref="C183:C184"/>
    <mergeCell ref="D183:D184"/>
    <mergeCell ref="E183:E184"/>
    <mergeCell ref="L184:M184"/>
    <mergeCell ref="A185:B186"/>
    <mergeCell ref="C185:C187"/>
    <mergeCell ref="D185:D186"/>
    <mergeCell ref="E185:E186"/>
    <mergeCell ref="L185:M185"/>
    <mergeCell ref="L186:M186"/>
    <mergeCell ref="A187:B187"/>
    <mergeCell ref="A188:B188"/>
    <mergeCell ref="A189:B190"/>
    <mergeCell ref="C189:C190"/>
    <mergeCell ref="A191:B192"/>
    <mergeCell ref="C191:C193"/>
    <mergeCell ref="D191:D192"/>
    <mergeCell ref="E191:E192"/>
    <mergeCell ref="A193:B193"/>
    <mergeCell ref="L193:M193"/>
    <mergeCell ref="A194:B194"/>
  </mergeCells>
  <printOptions headings="false" gridLines="false" gridLinesSet="true" horizontalCentered="false" verticalCentered="false"/>
  <pageMargins left="0.629861111111111" right="0.1" top="0.275694444444444" bottom="0.275694444444444" header="0.511805555555555" footer="0.511805555555555"/>
  <pageSetup paperSize="9" scale="100" firstPageNumber="0" fitToWidth="3" fitToHeight="3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663265306122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2016-05-19T12:49:26Z</dcterms:created>
  <dc:creator>Администратор</dc:creator>
  <dc:language>ru-RU</dc:language>
  <cp:lastModifiedBy>Администратор</cp:lastModifiedBy>
  <cp:lastPrinted>2017-01-18T08:11:05Z</cp:lastPrinted>
  <dcterms:modified xsi:type="dcterms:W3CDTF">2017-01-18T08:12:44Z</dcterms:modified>
  <cp:revision>1</cp:revision>
</cp:coreProperties>
</file>